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非線形分析計算" sheetId="1" r:id="rId1"/>
  </sheets>
  <definedNames>
    <definedName name="solver_adj" localSheetId="0" hidden="1">'非線形分析計算'!$C$3:$C$4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'非線形分析計算'!$C$5</definedName>
    <definedName name="solver_pre" localSheetId="0" hidden="1">0.000001</definedName>
    <definedName name="solver_rbv" localSheetId="0" hidden="1">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<sst xmlns="http://schemas.openxmlformats.org/spreadsheetml/2006/main" count="31" uniqueCount="27">
  <si>
    <t>k</t>
  </si>
  <si>
    <t>b</t>
  </si>
  <si>
    <t>残差平方和</t>
  </si>
  <si>
    <t>ヨード投与関数</t>
  </si>
  <si>
    <t>×</t>
  </si>
  <si>
    <r>
      <rPr>
        <sz val="22"/>
        <color indexed="8"/>
        <rFont val="ＭＳ Ｐゴシック"/>
        <family val="3"/>
      </rPr>
      <t>＋</t>
    </r>
  </si>
  <si>
    <r>
      <rPr>
        <i/>
        <sz val="11"/>
        <color indexed="8"/>
        <rFont val="Times New Roman"/>
        <family val="1"/>
      </rPr>
      <t xml:space="preserve">E/m </t>
    </r>
    <r>
      <rPr>
        <sz val="11"/>
        <color indexed="8"/>
        <rFont val="Times New Roman"/>
        <family val="1"/>
      </rPr>
      <t>(ΔHU/g)</t>
    </r>
  </si>
  <si>
    <r>
      <t>体重</t>
    </r>
    <r>
      <rPr>
        <sz val="11"/>
        <color indexed="8"/>
        <rFont val="HG丸ｺﾞｼｯｸM-PRO"/>
        <family val="3"/>
      </rPr>
      <t xml:space="preserve"> </t>
    </r>
    <r>
      <rPr>
        <sz val="11"/>
        <color indexed="8"/>
        <rFont val="Times New Roman"/>
        <family val="1"/>
      </rPr>
      <t>(kg)</t>
    </r>
  </si>
  <si>
    <r>
      <t>ヨード投与量</t>
    </r>
    <r>
      <rPr>
        <sz val="11"/>
        <color indexed="8"/>
        <rFont val="HG丸ｺﾞｼｯｸM-PRO"/>
        <family val="3"/>
      </rPr>
      <t xml:space="preserve"> </t>
    </r>
    <r>
      <rPr>
        <i/>
        <sz val="11"/>
        <color indexed="8"/>
        <rFont val="Times New Roman"/>
        <family val="1"/>
      </rPr>
      <t xml:space="preserve">m </t>
    </r>
    <r>
      <rPr>
        <sz val="11"/>
        <color indexed="8"/>
        <rFont val="Times New Roman"/>
        <family val="1"/>
      </rPr>
      <t>(g)</t>
    </r>
  </si>
  <si>
    <r>
      <t>非線形近似値</t>
    </r>
    <r>
      <rPr>
        <sz val="11"/>
        <color indexed="8"/>
        <rFont val="Times New Roman"/>
        <family val="1"/>
      </rPr>
      <t>(ΔHU/g)</t>
    </r>
  </si>
  <si>
    <t>残差平方値</t>
  </si>
  <si>
    <t xml:space="preserve">BW </t>
  </si>
  <si>
    <r>
      <t>E</t>
    </r>
    <r>
      <rPr>
        <vertAlign val="subscript"/>
        <sz val="11"/>
        <color indexed="8"/>
        <rFont val="Times New Roman"/>
        <family val="1"/>
      </rPr>
      <t>S</t>
    </r>
  </si>
  <si>
    <t>非線形回帰    (確認用)</t>
  </si>
  <si>
    <t xml:space="preserve"> </t>
  </si>
  <si>
    <t>非線形回帰分析 (ヨード投与関数作成)シート：体重換算用</t>
  </si>
  <si>
    <r>
      <t xml:space="preserve">目標CT値 </t>
    </r>
    <r>
      <rPr>
        <b/>
        <i/>
        <sz val="10"/>
        <color indexed="8"/>
        <rFont val="Times New Roman"/>
        <family val="1"/>
      </rPr>
      <t>E</t>
    </r>
    <r>
      <rPr>
        <b/>
        <i/>
        <vertAlign val="subscript"/>
        <sz val="10"/>
        <color indexed="8"/>
        <rFont val="Times New Roman"/>
        <family val="1"/>
      </rPr>
      <t>T</t>
    </r>
  </si>
  <si>
    <r>
      <t>濃染値</t>
    </r>
    <r>
      <rPr>
        <sz val="11"/>
        <color indexed="8"/>
        <rFont val="HG丸ｺﾞｼｯｸM-PRO"/>
        <family val="3"/>
      </rPr>
      <t xml:space="preserve"> </t>
    </r>
    <r>
      <rPr>
        <i/>
        <sz val="11"/>
        <color indexed="8"/>
        <rFont val="Times New Roman"/>
        <family val="1"/>
      </rPr>
      <t>E</t>
    </r>
    <r>
      <rPr>
        <sz val="11"/>
        <color indexed="8"/>
        <rFont val="Times New Roman"/>
        <family val="1"/>
      </rPr>
      <t xml:space="preserve">   (ΔHU)</t>
    </r>
  </si>
  <si>
    <t>体重と実測した濃染値及びその時のヨード投与量を入力してください。</t>
  </si>
  <si>
    <r>
      <rPr>
        <sz val="10"/>
        <color indexed="8"/>
        <rFont val="Times New Roman"/>
        <family val="1"/>
      </rPr>
      <t>E/m</t>
    </r>
    <r>
      <rPr>
        <sz val="10"/>
        <color indexed="8"/>
        <rFont val="ＭＳ Ｐゴシック"/>
        <family val="3"/>
      </rPr>
      <t>，</t>
    </r>
    <r>
      <rPr>
        <sz val="10"/>
        <color indexed="8"/>
        <rFont val="HG丸ｺﾞｼｯｸM-PRO"/>
        <family val="3"/>
      </rPr>
      <t>非線形近似値，残差平方値はソルバー解析後（最小二乗法）に自動入力されます。</t>
    </r>
  </si>
  <si>
    <t>残差平方和の合計範囲はデータ数に応じ適宜変化してください</t>
  </si>
  <si>
    <t>必要な濃染を適宜入力してください</t>
  </si>
  <si>
    <r>
      <t>データ</t>
    </r>
    <r>
      <rPr>
        <sz val="7"/>
        <color indexed="8"/>
        <rFont val="Times New Roman"/>
        <family val="1"/>
      </rPr>
      <t>No.</t>
    </r>
  </si>
  <si>
    <r>
      <rPr>
        <sz val="28"/>
        <color indexed="8"/>
        <rFont val="Times New Roman"/>
        <family val="1"/>
      </rPr>
      <t>m (gI) =</t>
    </r>
  </si>
  <si>
    <t>BW(kg)</t>
  </si>
  <si>
    <t>濃度(mgI/ml)</t>
  </si>
  <si>
    <t>m (ml) =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</si>
</sst>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00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_ "/>
    <numFmt numFmtId="183" formatCode="0.00000000_ "/>
    <numFmt numFmtId="184" formatCode="0.0000000_ "/>
    <numFmt numFmtId="185" formatCode="#,##0.0_ "/>
    <numFmt numFmtId="186" formatCode="0.000_ "/>
  </numFmts>
  <fonts count="51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63"/>
      <name val="Arial"/>
      <family val="2"/>
    </font>
    <font>
      <i/>
      <sz val="11"/>
      <color indexed="8"/>
      <name val="Times New Roman"/>
      <family val="1"/>
    </font>
    <font>
      <sz val="28"/>
      <color indexed="8"/>
      <name val="Times New Roman"/>
      <family val="1"/>
    </font>
    <font>
      <sz val="22"/>
      <color indexed="8"/>
      <name val="ＭＳ Ｐゴシック"/>
      <family val="3"/>
    </font>
    <font>
      <sz val="11"/>
      <color indexed="8"/>
      <name val="HG丸ｺﾞｼｯｸM-PRO"/>
      <family val="3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vertAlign val="subscript"/>
      <sz val="10"/>
      <color indexed="8"/>
      <name val="Times New Roman"/>
      <family val="1"/>
    </font>
    <font>
      <b/>
      <sz val="16"/>
      <color indexed="63"/>
      <name val="Times New Roman"/>
      <family val="1"/>
    </font>
    <font>
      <sz val="10"/>
      <color indexed="8"/>
      <name val="ＭＳ Ｐゴシック"/>
      <family val="3"/>
    </font>
    <font>
      <sz val="10"/>
      <color indexed="8"/>
      <name val="Times New Roman"/>
      <family val="1"/>
    </font>
    <font>
      <sz val="10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HG丸ｺﾞｼｯｸM-PRO"/>
      <family val="3"/>
    </font>
    <font>
      <sz val="8"/>
      <color indexed="8"/>
      <name val="HG丸ｺﾞｼｯｸM-PRO"/>
      <family val="3"/>
    </font>
    <font>
      <i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sz val="24"/>
      <color indexed="8"/>
      <name val="HG丸ｺﾞｼｯｸM-PRO"/>
      <family val="3"/>
    </font>
    <font>
      <sz val="22"/>
      <color indexed="8"/>
      <name val="Times New Roman"/>
      <family val="1"/>
    </font>
    <font>
      <sz val="24"/>
      <color indexed="8"/>
      <name val="Times New Roman"/>
      <family val="1"/>
    </font>
    <font>
      <sz val="36"/>
      <color indexed="8"/>
      <name val="Times New Roman"/>
      <family val="1"/>
    </font>
    <font>
      <sz val="26"/>
      <color indexed="8"/>
      <name val="Times New Roman"/>
      <family val="1"/>
    </font>
    <font>
      <b/>
      <sz val="18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7"/>
      <color indexed="8"/>
      <name val="HG丸ｺﾞｼｯｸM-PRO"/>
      <family val="3"/>
    </font>
    <font>
      <sz val="7"/>
      <color indexed="8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HG丸ｺﾞｼｯｸM-PRO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1" fontId="0" fillId="0" borderId="0" xfId="0" applyNumberFormat="1" applyFill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8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86" fontId="8" fillId="0" borderId="10" xfId="0" applyNumberFormat="1" applyFont="1" applyBorder="1" applyAlignment="1">
      <alignment vertical="center"/>
    </xf>
    <xf numFmtId="186" fontId="8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86" fontId="8" fillId="0" borderId="13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6" fillId="24" borderId="18" xfId="0" applyFont="1" applyFill="1" applyBorder="1" applyAlignment="1">
      <alignment vertical="center"/>
    </xf>
    <xf numFmtId="186" fontId="12" fillId="0" borderId="12" xfId="0" applyNumberFormat="1" applyFont="1" applyBorder="1" applyAlignment="1">
      <alignment horizontal="right" vertical="center"/>
    </xf>
    <xf numFmtId="0" fontId="36" fillId="11" borderId="19" xfId="0" applyFont="1" applyFill="1" applyBorder="1" applyAlignment="1">
      <alignment vertical="center"/>
    </xf>
    <xf numFmtId="186" fontId="37" fillId="0" borderId="10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right" vertical="center"/>
    </xf>
    <xf numFmtId="0" fontId="38" fillId="11" borderId="19" xfId="0" applyFont="1" applyFill="1" applyBorder="1" applyAlignment="1">
      <alignment vertical="center"/>
    </xf>
    <xf numFmtId="0" fontId="38" fillId="25" borderId="2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0" fontId="47" fillId="0" borderId="24" xfId="0" applyFont="1" applyBorder="1" applyAlignment="1">
      <alignment vertical="center"/>
    </xf>
    <xf numFmtId="0" fontId="35" fillId="0" borderId="24" xfId="0" applyFont="1" applyBorder="1" applyAlignment="1">
      <alignment vertical="center" wrapText="1"/>
    </xf>
    <xf numFmtId="0" fontId="46" fillId="0" borderId="19" xfId="0" applyFont="1" applyFill="1" applyBorder="1" applyAlignment="1">
      <alignment vertical="center"/>
    </xf>
    <xf numFmtId="0" fontId="15" fillId="23" borderId="0" xfId="0" applyFont="1" applyFill="1" applyAlignment="1">
      <alignment vertical="center" wrapText="1"/>
    </xf>
    <xf numFmtId="0" fontId="13" fillId="10" borderId="0" xfId="0" applyFont="1" applyFill="1" applyAlignment="1">
      <alignment vertical="center" wrapText="1"/>
    </xf>
    <xf numFmtId="49" fontId="39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0" fillId="0" borderId="0" xfId="0" applyAlignment="1">
      <alignment vertical="center"/>
    </xf>
    <xf numFmtId="0" fontId="45" fillId="26" borderId="0" xfId="0" applyFont="1" applyFill="1" applyBorder="1" applyAlignment="1">
      <alignment vertical="center"/>
    </xf>
    <xf numFmtId="0" fontId="5" fillId="26" borderId="0" xfId="0" applyFont="1" applyFill="1" applyBorder="1" applyAlignment="1">
      <alignment horizontal="right" vertical="center"/>
    </xf>
    <xf numFmtId="186" fontId="44" fillId="26" borderId="0" xfId="0" applyNumberFormat="1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horizontal="center" vertical="center"/>
    </xf>
    <xf numFmtId="0" fontId="42" fillId="26" borderId="0" xfId="0" applyFont="1" applyFill="1" applyBorder="1" applyAlignment="1">
      <alignment horizontal="center" vertical="center"/>
    </xf>
    <xf numFmtId="0" fontId="41" fillId="26" borderId="0" xfId="0" applyFont="1" applyFill="1" applyBorder="1" applyAlignment="1">
      <alignment horizontal="center" vertical="center"/>
    </xf>
    <xf numFmtId="185" fontId="42" fillId="26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86" fontId="44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85" fontId="42" fillId="0" borderId="0" xfId="0" applyNumberFormat="1" applyFont="1" applyFill="1" applyBorder="1" applyAlignment="1">
      <alignment horizontal="center" vertical="center"/>
    </xf>
    <xf numFmtId="0" fontId="0" fillId="26" borderId="0" xfId="0" applyFill="1" applyBorder="1" applyAlignment="1">
      <alignment vertical="center"/>
    </xf>
    <xf numFmtId="0" fontId="45" fillId="5" borderId="0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5" fillId="5" borderId="0" xfId="0" applyFont="1" applyFill="1" applyAlignment="1">
      <alignment vertical="center"/>
    </xf>
    <xf numFmtId="186" fontId="44" fillId="5" borderId="0" xfId="0" applyNumberFormat="1" applyFont="1" applyFill="1" applyAlignment="1">
      <alignment vertical="center"/>
    </xf>
    <xf numFmtId="0" fontId="43" fillId="5" borderId="0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176" fontId="44" fillId="5" borderId="0" xfId="0" applyNumberFormat="1" applyFont="1" applyFill="1" applyAlignment="1">
      <alignment vertical="center"/>
    </xf>
    <xf numFmtId="0" fontId="50" fillId="27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03625"/>
          <c:w val="0.861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'非線形分析計算'!$E$10</c:f>
              <c:strCache>
                <c:ptCount val="1"/>
                <c:pt idx="0">
                  <c:v>E/m (ΔHU/g)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'非線形分析計算'!$B$11:$B$210</c:f>
              <c:numCache/>
            </c:numRef>
          </c:xVal>
          <c:yVal>
            <c:numRef>
              <c:f>'非線形分析計算'!$E$11:$E$210</c:f>
              <c:numCache/>
            </c:numRef>
          </c:yVal>
          <c:smooth val="0"/>
        </c:ser>
        <c:ser>
          <c:idx val="2"/>
          <c:order val="1"/>
          <c:tx>
            <c:v>非線形回帰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'非線形分析計算'!$P$12:$P$28</c:f>
              <c:numCache/>
            </c:numRef>
          </c:xVal>
          <c:yVal>
            <c:numRef>
              <c:f>'非線形分析計算'!$Q$12:$Q$28</c:f>
              <c:numCache/>
            </c:numRef>
          </c:yVal>
          <c:smooth val="0"/>
        </c:ser>
        <c:axId val="11948154"/>
        <c:axId val="66908875"/>
      </c:scatterChart>
      <c:valAx>
        <c:axId val="11948154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Body weight (kg)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08875"/>
        <c:crosses val="autoZero"/>
        <c:crossBetween val="midCat"/>
        <c:dispUnits/>
      </c:valAx>
      <c:valAx>
        <c:axId val="66908875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E/m (ΔHU/g)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48154"/>
        <c:crosses val="autoZero"/>
        <c:crossBetween val="midCat"/>
        <c:dispUnits/>
      </c:valAx>
      <c:spPr>
        <a:solidFill>
          <a:srgbClr val="C0C0C0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325"/>
          <c:y val="0.1025"/>
          <c:w val="0.22675"/>
          <c:h val="0.1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6</xdr:row>
      <xdr:rowOff>114300</xdr:rowOff>
    </xdr:from>
    <xdr:to>
      <xdr:col>12</xdr:col>
      <xdr:colOff>762000</xdr:colOff>
      <xdr:row>31</xdr:row>
      <xdr:rowOff>66675</xdr:rowOff>
    </xdr:to>
    <xdr:graphicFrame>
      <xdr:nvGraphicFramePr>
        <xdr:cNvPr id="1" name="グラフ 1"/>
        <xdr:cNvGraphicFramePr/>
      </xdr:nvGraphicFramePr>
      <xdr:xfrm>
        <a:off x="6981825" y="2466975"/>
        <a:ext cx="54197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0"/>
  <sheetViews>
    <sheetView tabSelected="1" zoomScalePageLayoutView="0" workbookViewId="0" topLeftCell="A1">
      <selection activeCell="P6" sqref="P6"/>
    </sheetView>
  </sheetViews>
  <sheetFormatPr defaultColWidth="9.00390625" defaultRowHeight="13.5"/>
  <cols>
    <col min="1" max="1" width="6.00390625" style="0" customWidth="1"/>
    <col min="2" max="2" width="12.75390625" style="0" bestFit="1" customWidth="1"/>
    <col min="3" max="3" width="10.00390625" style="0" customWidth="1"/>
    <col min="4" max="4" width="13.75390625" style="0" customWidth="1"/>
    <col min="5" max="5" width="11.125" style="0" customWidth="1"/>
    <col min="6" max="6" width="22.25390625" style="0" customWidth="1"/>
    <col min="7" max="7" width="11.625" style="0" bestFit="1" customWidth="1"/>
    <col min="8" max="8" width="18.50390625" style="0" customWidth="1"/>
    <col min="9" max="9" width="14.375" style="0" bestFit="1" customWidth="1"/>
    <col min="10" max="10" width="6.50390625" style="0" customWidth="1"/>
    <col min="11" max="11" width="14.875" style="0" customWidth="1"/>
    <col min="12" max="12" width="11.00390625" style="0" customWidth="1"/>
    <col min="13" max="13" width="13.625" style="0" customWidth="1"/>
    <col min="15" max="15" width="3.50390625" style="0" customWidth="1"/>
    <col min="16" max="16" width="5.00390625" style="0" bestFit="1" customWidth="1"/>
    <col min="17" max="17" width="6.00390625" style="0" bestFit="1" customWidth="1"/>
    <col min="18" max="18" width="5.00390625" style="0" bestFit="1" customWidth="1"/>
    <col min="19" max="19" width="6.00390625" style="0" bestFit="1" customWidth="1"/>
    <col min="22" max="22" width="9.50390625" style="0" customWidth="1"/>
  </cols>
  <sheetData>
    <row r="1" spans="2:13" ht="27.75" customHeight="1">
      <c r="B1" t="s">
        <v>14</v>
      </c>
      <c r="C1" s="39" t="s">
        <v>15</v>
      </c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26.25" customHeight="1" thickBot="1"/>
    <row r="3" spans="2:17" ht="26.25" customHeight="1">
      <c r="B3" s="18" t="s">
        <v>0</v>
      </c>
      <c r="C3" s="19">
        <v>0.008843414519271826</v>
      </c>
      <c r="Q3">
        <v>90</v>
      </c>
    </row>
    <row r="4" spans="2:17" ht="40.5" customHeight="1" thickBot="1">
      <c r="B4" s="20" t="s">
        <v>1</v>
      </c>
      <c r="C4" s="21">
        <v>0.1919031217300317</v>
      </c>
      <c r="D4" s="17"/>
      <c r="F4" s="41" t="s">
        <v>3</v>
      </c>
      <c r="G4" s="54"/>
      <c r="H4" s="42" t="s">
        <v>23</v>
      </c>
      <c r="I4" s="43">
        <f>C6*C3</f>
        <v>0.4421707259635913</v>
      </c>
      <c r="J4" s="44" t="s">
        <v>4</v>
      </c>
      <c r="K4" s="45" t="s">
        <v>24</v>
      </c>
      <c r="L4" s="46" t="s">
        <v>5</v>
      </c>
      <c r="M4" s="47">
        <f>C6*C4</f>
        <v>9.595156086501586</v>
      </c>
      <c r="Q4">
        <f>I6*Q3+M6</f>
        <v>164.63507141074933</v>
      </c>
    </row>
    <row r="5" spans="2:13" ht="32.25" customHeight="1" thickBot="1">
      <c r="B5" s="23" t="s">
        <v>2</v>
      </c>
      <c r="C5" s="21">
        <f>SUM(G11:G210)</f>
        <v>10.910639402110602</v>
      </c>
      <c r="D5" s="34" t="s">
        <v>20</v>
      </c>
      <c r="E5" s="35"/>
      <c r="F5" s="63" t="s">
        <v>25</v>
      </c>
      <c r="G5" s="63">
        <v>300</v>
      </c>
      <c r="H5" s="48"/>
      <c r="I5" s="49"/>
      <c r="J5" s="50"/>
      <c r="K5" s="51"/>
      <c r="L5" s="52"/>
      <c r="M5" s="53"/>
    </row>
    <row r="6" spans="2:13" ht="32.25" customHeight="1" thickBot="1">
      <c r="B6" s="24" t="s">
        <v>16</v>
      </c>
      <c r="C6" s="22">
        <v>50</v>
      </c>
      <c r="D6" s="34" t="s">
        <v>21</v>
      </c>
      <c r="E6" s="8"/>
      <c r="F6" s="55" t="s">
        <v>3</v>
      </c>
      <c r="G6" s="56"/>
      <c r="H6" s="57" t="s">
        <v>26</v>
      </c>
      <c r="I6" s="58">
        <f>I4/(G5/1000)</f>
        <v>1.4739024198786377</v>
      </c>
      <c r="J6" s="59" t="s">
        <v>4</v>
      </c>
      <c r="K6" s="60" t="s">
        <v>24</v>
      </c>
      <c r="L6" s="61" t="s">
        <v>5</v>
      </c>
      <c r="M6" s="62">
        <f>M4/(G5/1000)</f>
        <v>31.983853621671955</v>
      </c>
    </row>
    <row r="8" spans="2:7" ht="13.5">
      <c r="B8" s="36" t="s">
        <v>18</v>
      </c>
      <c r="C8" s="36"/>
      <c r="D8" s="36"/>
      <c r="E8" s="37" t="s">
        <v>19</v>
      </c>
      <c r="F8" s="37"/>
      <c r="G8" s="37"/>
    </row>
    <row r="9" spans="2:7" ht="26.25" customHeight="1" thickBot="1">
      <c r="B9" s="36"/>
      <c r="C9" s="36"/>
      <c r="D9" s="36"/>
      <c r="E9" s="37"/>
      <c r="F9" s="37"/>
      <c r="G9" s="37"/>
    </row>
    <row r="10" spans="1:17" ht="27.75" customHeight="1" thickBot="1">
      <c r="A10" s="33" t="s">
        <v>22</v>
      </c>
      <c r="B10" s="30" t="s">
        <v>7</v>
      </c>
      <c r="C10" s="31" t="s">
        <v>17</v>
      </c>
      <c r="D10" s="31" t="s">
        <v>8</v>
      </c>
      <c r="E10" s="32" t="s">
        <v>6</v>
      </c>
      <c r="F10" s="31" t="s">
        <v>9</v>
      </c>
      <c r="G10" s="27" t="s">
        <v>10</v>
      </c>
      <c r="P10" s="38" t="s">
        <v>13</v>
      </c>
      <c r="Q10" s="38"/>
    </row>
    <row r="11" spans="1:17" ht="16.5">
      <c r="A11" s="28">
        <v>1</v>
      </c>
      <c r="B11" s="28">
        <v>32</v>
      </c>
      <c r="C11" s="28">
        <v>62</v>
      </c>
      <c r="D11" s="28">
        <v>30</v>
      </c>
      <c r="E11" s="28">
        <f aca="true" t="shared" si="0" ref="E11:E42">C11/D11</f>
        <v>2.066666666666667</v>
      </c>
      <c r="F11" s="28">
        <f>1/($C$3*B11+$C$4)</f>
        <v>2.1057402239965084</v>
      </c>
      <c r="G11" s="25">
        <f>(E11-F11)^2</f>
        <v>0.0015267428824084124</v>
      </c>
      <c r="P11" s="13" t="s">
        <v>11</v>
      </c>
      <c r="Q11" s="11" t="s">
        <v>12</v>
      </c>
    </row>
    <row r="12" spans="1:17" ht="15">
      <c r="A12" s="28">
        <v>2</v>
      </c>
      <c r="B12" s="28">
        <v>33</v>
      </c>
      <c r="C12" s="28">
        <v>55.333333333333336</v>
      </c>
      <c r="D12" s="28">
        <v>30</v>
      </c>
      <c r="E12" s="28">
        <f t="shared" si="0"/>
        <v>1.8444444444444446</v>
      </c>
      <c r="F12" s="28">
        <f aca="true" t="shared" si="1" ref="F12:F42">1/($C$3*B12+$C$4)</f>
        <v>2.0672441407267406</v>
      </c>
      <c r="G12" s="25">
        <f aca="true" t="shared" si="2" ref="G12:G42">(E12-F12)^2</f>
        <v>0.049639704663483344</v>
      </c>
      <c r="P12" s="14">
        <v>20</v>
      </c>
      <c r="Q12" s="12">
        <f aca="true" t="shared" si="3" ref="Q12:Q28">1/($C$3*P12+$C$4)</f>
        <v>2.7117069467599726</v>
      </c>
    </row>
    <row r="13" spans="1:17" ht="15">
      <c r="A13" s="28">
        <v>3</v>
      </c>
      <c r="B13" s="28">
        <v>35</v>
      </c>
      <c r="C13" s="28">
        <v>65.33333333333333</v>
      </c>
      <c r="D13" s="28">
        <v>30</v>
      </c>
      <c r="E13" s="28">
        <f t="shared" si="0"/>
        <v>2.1777777777777776</v>
      </c>
      <c r="F13" s="28">
        <f t="shared" si="1"/>
        <v>1.9943256254516615</v>
      </c>
      <c r="G13" s="25">
        <f t="shared" si="2"/>
        <v>0.03365469219308451</v>
      </c>
      <c r="P13" s="15">
        <v>25</v>
      </c>
      <c r="Q13" s="9">
        <f t="shared" si="3"/>
        <v>2.4213750189615433</v>
      </c>
    </row>
    <row r="14" spans="1:17" ht="15">
      <c r="A14" s="28">
        <v>4</v>
      </c>
      <c r="B14" s="28">
        <v>35</v>
      </c>
      <c r="C14" s="28">
        <v>54.666666666666664</v>
      </c>
      <c r="D14" s="28">
        <v>30</v>
      </c>
      <c r="E14" s="28">
        <f t="shared" si="0"/>
        <v>1.8222222222222222</v>
      </c>
      <c r="F14" s="28">
        <f t="shared" si="1"/>
        <v>1.9943256254516615</v>
      </c>
      <c r="G14" s="25">
        <f t="shared" si="2"/>
        <v>0.029619581403154974</v>
      </c>
      <c r="P14" s="15">
        <v>30</v>
      </c>
      <c r="Q14" s="9">
        <f t="shared" si="3"/>
        <v>2.187200011057465</v>
      </c>
    </row>
    <row r="15" spans="1:17" ht="15">
      <c r="A15" s="28">
        <v>5</v>
      </c>
      <c r="B15" s="28">
        <v>35</v>
      </c>
      <c r="C15" s="28">
        <v>57.333333333333336</v>
      </c>
      <c r="D15" s="28">
        <v>30</v>
      </c>
      <c r="E15" s="28">
        <f t="shared" si="0"/>
        <v>1.9111111111111112</v>
      </c>
      <c r="F15" s="28">
        <f t="shared" si="1"/>
        <v>1.9943256254516615</v>
      </c>
      <c r="G15" s="25">
        <f t="shared" si="2"/>
        <v>0.006924655396933647</v>
      </c>
      <c r="P15" s="15">
        <v>35</v>
      </c>
      <c r="Q15" s="9">
        <f t="shared" si="3"/>
        <v>1.9943256254516615</v>
      </c>
    </row>
    <row r="16" spans="1:17" ht="15">
      <c r="A16" s="28">
        <v>6</v>
      </c>
      <c r="B16" s="28">
        <v>35</v>
      </c>
      <c r="C16" s="28">
        <v>45</v>
      </c>
      <c r="D16" s="28">
        <v>30</v>
      </c>
      <c r="E16" s="28">
        <f t="shared" si="0"/>
        <v>1.5</v>
      </c>
      <c r="F16" s="28">
        <f t="shared" si="1"/>
        <v>1.9943256254516615</v>
      </c>
      <c r="G16" s="25">
        <f t="shared" si="2"/>
        <v>0.24435782397817632</v>
      </c>
      <c r="P16" s="15">
        <v>40</v>
      </c>
      <c r="Q16" s="9">
        <f t="shared" si="3"/>
        <v>1.8327112111097557</v>
      </c>
    </row>
    <row r="17" spans="1:17" ht="15">
      <c r="A17" s="28">
        <v>7</v>
      </c>
      <c r="B17" s="28">
        <v>35</v>
      </c>
      <c r="C17" s="28">
        <v>72.33333333333333</v>
      </c>
      <c r="D17" s="28">
        <v>30</v>
      </c>
      <c r="E17" s="28">
        <f t="shared" si="0"/>
        <v>2.411111111111111</v>
      </c>
      <c r="F17" s="28">
        <f t="shared" si="1"/>
        <v>1.9943256254516615</v>
      </c>
      <c r="G17" s="25">
        <f t="shared" si="2"/>
        <v>0.1737101410563832</v>
      </c>
      <c r="P17" s="15">
        <v>45</v>
      </c>
      <c r="Q17" s="9">
        <f t="shared" si="3"/>
        <v>1.695326801722513</v>
      </c>
    </row>
    <row r="18" spans="1:17" ht="15">
      <c r="A18" s="28">
        <v>8</v>
      </c>
      <c r="B18" s="28">
        <v>38</v>
      </c>
      <c r="C18" s="28">
        <v>57</v>
      </c>
      <c r="D18" s="28">
        <v>30</v>
      </c>
      <c r="E18" s="28">
        <f t="shared" si="0"/>
        <v>1.9</v>
      </c>
      <c r="F18" s="28">
        <f t="shared" si="1"/>
        <v>1.8941084522220943</v>
      </c>
      <c r="G18" s="25">
        <f t="shared" si="2"/>
        <v>3.471033521934406E-05</v>
      </c>
      <c r="P18" s="15">
        <v>50</v>
      </c>
      <c r="Q18" s="9">
        <f t="shared" si="3"/>
        <v>1.5771033668040324</v>
      </c>
    </row>
    <row r="19" spans="1:17" ht="15">
      <c r="A19" s="28">
        <v>9</v>
      </c>
      <c r="B19" s="28">
        <v>38.5</v>
      </c>
      <c r="C19" s="28">
        <v>69.33333333333333</v>
      </c>
      <c r="D19" s="28">
        <v>30</v>
      </c>
      <c r="E19" s="28">
        <f t="shared" si="0"/>
        <v>2.311111111111111</v>
      </c>
      <c r="F19" s="28">
        <f t="shared" si="1"/>
        <v>1.878376684784269</v>
      </c>
      <c r="G19" s="25">
        <f t="shared" si="2"/>
        <v>0.18725908372842104</v>
      </c>
      <c r="P19" s="15">
        <v>55</v>
      </c>
      <c r="Q19" s="9">
        <f t="shared" si="3"/>
        <v>1.4742936549592631</v>
      </c>
    </row>
    <row r="20" spans="1:17" ht="15">
      <c r="A20" s="28">
        <v>10</v>
      </c>
      <c r="B20" s="28">
        <v>39.5</v>
      </c>
      <c r="C20" s="28">
        <v>49.333333333333336</v>
      </c>
      <c r="D20" s="28">
        <v>30</v>
      </c>
      <c r="E20" s="28">
        <f t="shared" si="0"/>
        <v>1.6444444444444446</v>
      </c>
      <c r="F20" s="28">
        <f t="shared" si="1"/>
        <v>1.847684313516241</v>
      </c>
      <c r="G20" s="25">
        <f t="shared" si="2"/>
        <v>0.041306444380320974</v>
      </c>
      <c r="P20" s="15">
        <v>60</v>
      </c>
      <c r="Q20" s="9">
        <f t="shared" si="3"/>
        <v>1.3840677332926214</v>
      </c>
    </row>
    <row r="21" spans="1:17" ht="15">
      <c r="A21" s="28">
        <v>11</v>
      </c>
      <c r="B21" s="28">
        <v>40</v>
      </c>
      <c r="C21" s="28">
        <v>66.33333333333333</v>
      </c>
      <c r="D21" s="28">
        <v>30</v>
      </c>
      <c r="E21" s="28">
        <f t="shared" si="0"/>
        <v>2.211111111111111</v>
      </c>
      <c r="F21" s="28">
        <f t="shared" si="1"/>
        <v>1.8327112111097557</v>
      </c>
      <c r="G21" s="25">
        <f t="shared" si="2"/>
        <v>0.1431864843210356</v>
      </c>
      <c r="P21" s="15">
        <v>65</v>
      </c>
      <c r="Q21" s="9">
        <f t="shared" si="3"/>
        <v>1.3042484783909323</v>
      </c>
    </row>
    <row r="22" spans="1:17" ht="15">
      <c r="A22" s="28">
        <v>12</v>
      </c>
      <c r="B22" s="28">
        <v>40</v>
      </c>
      <c r="C22" s="28">
        <v>42.76666666666666</v>
      </c>
      <c r="D22" s="28">
        <v>30</v>
      </c>
      <c r="E22" s="28">
        <f t="shared" si="0"/>
        <v>1.4255555555555552</v>
      </c>
      <c r="F22" s="28">
        <f t="shared" si="1"/>
        <v>1.8327112111097557</v>
      </c>
      <c r="G22" s="25">
        <f t="shared" si="2"/>
        <v>0.16577572784977068</v>
      </c>
      <c r="P22" s="15">
        <v>70</v>
      </c>
      <c r="Q22" s="9">
        <f t="shared" si="3"/>
        <v>1.2331336023169004</v>
      </c>
    </row>
    <row r="23" spans="1:17" ht="15">
      <c r="A23" s="28">
        <v>13</v>
      </c>
      <c r="B23" s="28">
        <v>40</v>
      </c>
      <c r="C23" s="28">
        <v>59.333333333333336</v>
      </c>
      <c r="D23" s="28">
        <v>30</v>
      </c>
      <c r="E23" s="28">
        <f t="shared" si="0"/>
        <v>1.9777777777777779</v>
      </c>
      <c r="F23" s="28">
        <f t="shared" si="1"/>
        <v>1.8327112111097557</v>
      </c>
      <c r="G23" s="25">
        <f t="shared" si="2"/>
        <v>0.02104430876484773</v>
      </c>
      <c r="P23" s="15">
        <v>75</v>
      </c>
      <c r="Q23" s="9">
        <f t="shared" si="3"/>
        <v>1.1693728928092626</v>
      </c>
    </row>
    <row r="24" spans="1:17" ht="15">
      <c r="A24" s="28">
        <v>14</v>
      </c>
      <c r="B24" s="28">
        <v>40</v>
      </c>
      <c r="C24" s="28">
        <v>60</v>
      </c>
      <c r="D24" s="28">
        <v>30</v>
      </c>
      <c r="E24" s="28">
        <f t="shared" si="0"/>
        <v>2</v>
      </c>
      <c r="F24" s="28">
        <f t="shared" si="1"/>
        <v>1.8327112111097557</v>
      </c>
      <c r="G24" s="25">
        <f t="shared" si="2"/>
        <v>0.02798553888836474</v>
      </c>
      <c r="P24" s="15">
        <v>80</v>
      </c>
      <c r="Q24" s="9">
        <f t="shared" si="3"/>
        <v>1.1118816657719395</v>
      </c>
    </row>
    <row r="25" spans="1:17" ht="15">
      <c r="A25" s="28">
        <v>15</v>
      </c>
      <c r="B25" s="28">
        <v>40</v>
      </c>
      <c r="C25" s="28">
        <v>57</v>
      </c>
      <c r="D25" s="28">
        <v>30</v>
      </c>
      <c r="E25" s="28">
        <f t="shared" si="0"/>
        <v>1.9</v>
      </c>
      <c r="F25" s="28">
        <f t="shared" si="1"/>
        <v>1.8327112111097557</v>
      </c>
      <c r="G25" s="25">
        <f t="shared" si="2"/>
        <v>0.004527781110315859</v>
      </c>
      <c r="P25" s="15">
        <v>85</v>
      </c>
      <c r="Q25" s="9">
        <f t="shared" si="3"/>
        <v>1.0597785516197993</v>
      </c>
    </row>
    <row r="26" spans="1:17" ht="15">
      <c r="A26" s="28">
        <v>16</v>
      </c>
      <c r="B26" s="28">
        <v>41</v>
      </c>
      <c r="C26" s="28">
        <v>50</v>
      </c>
      <c r="D26" s="28">
        <v>30</v>
      </c>
      <c r="E26" s="28">
        <f t="shared" si="0"/>
        <v>1.6666666666666667</v>
      </c>
      <c r="F26" s="28">
        <f t="shared" si="1"/>
        <v>1.8034814213533792</v>
      </c>
      <c r="G26" s="25">
        <f t="shared" si="2"/>
        <v>0.018718277099985307</v>
      </c>
      <c r="P26" s="15">
        <v>90</v>
      </c>
      <c r="Q26" s="9">
        <f t="shared" si="3"/>
        <v>1.0123399907353197</v>
      </c>
    </row>
    <row r="27" spans="1:17" ht="15">
      <c r="A27" s="28">
        <v>17</v>
      </c>
      <c r="B27" s="28">
        <v>41</v>
      </c>
      <c r="C27" s="28">
        <v>57.666666666666664</v>
      </c>
      <c r="D27" s="28">
        <v>30</v>
      </c>
      <c r="E27" s="28">
        <f t="shared" si="0"/>
        <v>1.922222222222222</v>
      </c>
      <c r="F27" s="28">
        <f t="shared" si="1"/>
        <v>1.8034814213533792</v>
      </c>
      <c r="G27" s="25">
        <f t="shared" si="2"/>
        <v>0.014099377790974196</v>
      </c>
      <c r="P27" s="15">
        <v>95</v>
      </c>
      <c r="Q27" s="9">
        <f t="shared" si="3"/>
        <v>0.9689664267396623</v>
      </c>
    </row>
    <row r="28" spans="1:17" ht="15.75" thickBot="1">
      <c r="A28" s="28">
        <v>18</v>
      </c>
      <c r="B28" s="28">
        <v>42</v>
      </c>
      <c r="C28" s="28">
        <v>44</v>
      </c>
      <c r="D28" s="28">
        <v>30</v>
      </c>
      <c r="E28" s="28">
        <f t="shared" si="0"/>
        <v>1.4666666666666666</v>
      </c>
      <c r="F28" s="28">
        <f t="shared" si="1"/>
        <v>1.7751693627268332</v>
      </c>
      <c r="G28" s="25">
        <f t="shared" si="2"/>
        <v>0.09517391347639158</v>
      </c>
      <c r="P28" s="16">
        <v>100</v>
      </c>
      <c r="Q28" s="10">
        <f t="shared" si="3"/>
        <v>0.9291568333783782</v>
      </c>
    </row>
    <row r="29" spans="1:7" ht="15">
      <c r="A29" s="28">
        <v>19</v>
      </c>
      <c r="B29" s="28">
        <v>42</v>
      </c>
      <c r="C29" s="28">
        <v>62.333333333333336</v>
      </c>
      <c r="D29" s="28">
        <v>30</v>
      </c>
      <c r="E29" s="28">
        <f t="shared" si="0"/>
        <v>2.077777777777778</v>
      </c>
      <c r="F29" s="28">
        <f t="shared" si="1"/>
        <v>1.7751693627268332</v>
      </c>
      <c r="G29" s="25">
        <f t="shared" si="2"/>
        <v>0.09157185285964482</v>
      </c>
    </row>
    <row r="30" spans="1:7" ht="15">
      <c r="A30" s="28">
        <v>20</v>
      </c>
      <c r="B30" s="28">
        <v>42</v>
      </c>
      <c r="C30" s="28">
        <v>42</v>
      </c>
      <c r="D30" s="28">
        <v>30</v>
      </c>
      <c r="E30" s="28">
        <f t="shared" si="0"/>
        <v>1.4</v>
      </c>
      <c r="F30" s="28">
        <f t="shared" si="1"/>
        <v>1.7751693627268332</v>
      </c>
      <c r="G30" s="25">
        <f t="shared" si="2"/>
        <v>0.14075205072885824</v>
      </c>
    </row>
    <row r="31" spans="1:7" ht="15">
      <c r="A31" s="28">
        <v>21</v>
      </c>
      <c r="B31" s="28">
        <v>42</v>
      </c>
      <c r="C31" s="28">
        <v>65.66666666666667</v>
      </c>
      <c r="D31" s="28">
        <v>30</v>
      </c>
      <c r="E31" s="28">
        <f t="shared" si="0"/>
        <v>2.188888888888889</v>
      </c>
      <c r="F31" s="28">
        <f t="shared" si="1"/>
        <v>1.7751693627268332</v>
      </c>
      <c r="G31" s="25">
        <f t="shared" si="2"/>
        <v>0.17116384632775603</v>
      </c>
    </row>
    <row r="32" spans="1:7" ht="15">
      <c r="A32" s="28">
        <v>22</v>
      </c>
      <c r="B32" s="28">
        <v>43</v>
      </c>
      <c r="C32" s="28">
        <v>45</v>
      </c>
      <c r="D32" s="28">
        <v>30</v>
      </c>
      <c r="E32" s="28">
        <f t="shared" si="0"/>
        <v>1.5</v>
      </c>
      <c r="F32" s="28">
        <f t="shared" si="1"/>
        <v>1.747732482085616</v>
      </c>
      <c r="G32" s="25">
        <f t="shared" si="2"/>
        <v>0.06137138268030002</v>
      </c>
    </row>
    <row r="33" spans="1:7" ht="15">
      <c r="A33" s="28">
        <v>23</v>
      </c>
      <c r="B33" s="28">
        <v>43</v>
      </c>
      <c r="C33" s="28">
        <v>49</v>
      </c>
      <c r="D33" s="28">
        <v>30</v>
      </c>
      <c r="E33" s="28">
        <f t="shared" si="0"/>
        <v>1.6333333333333333</v>
      </c>
      <c r="F33" s="28">
        <f t="shared" si="1"/>
        <v>1.747732482085616</v>
      </c>
      <c r="G33" s="25">
        <f t="shared" si="2"/>
        <v>0.01308716523524689</v>
      </c>
    </row>
    <row r="34" spans="1:7" ht="15">
      <c r="A34" s="28">
        <v>24</v>
      </c>
      <c r="B34" s="28">
        <v>44</v>
      </c>
      <c r="C34" s="28">
        <v>44.166666666666664</v>
      </c>
      <c r="D34" s="28">
        <v>30</v>
      </c>
      <c r="E34" s="28">
        <f t="shared" si="0"/>
        <v>1.472222222222222</v>
      </c>
      <c r="F34" s="28">
        <f t="shared" si="1"/>
        <v>1.721130817035257</v>
      </c>
      <c r="G34" s="25">
        <f t="shared" si="2"/>
        <v>0.06195548857179961</v>
      </c>
    </row>
    <row r="35" spans="1:7" ht="15">
      <c r="A35" s="28">
        <v>25</v>
      </c>
      <c r="B35" s="28">
        <v>44</v>
      </c>
      <c r="C35" s="28">
        <v>51</v>
      </c>
      <c r="D35" s="28">
        <v>30</v>
      </c>
      <c r="E35" s="28">
        <f t="shared" si="0"/>
        <v>1.7</v>
      </c>
      <c r="F35" s="28">
        <f t="shared" si="1"/>
        <v>1.721130817035257</v>
      </c>
      <c r="G35" s="25">
        <f t="shared" si="2"/>
        <v>0.0004465114285775116</v>
      </c>
    </row>
    <row r="36" spans="1:7" ht="15">
      <c r="A36" s="28">
        <v>26</v>
      </c>
      <c r="B36" s="28">
        <v>45</v>
      </c>
      <c r="C36" s="28">
        <v>54.333333333333336</v>
      </c>
      <c r="D36" s="28">
        <v>30</v>
      </c>
      <c r="E36" s="28">
        <f t="shared" si="0"/>
        <v>1.8111111111111111</v>
      </c>
      <c r="F36" s="28">
        <f t="shared" si="1"/>
        <v>1.695326801722513</v>
      </c>
      <c r="G36" s="25">
        <f t="shared" si="2"/>
        <v>0.013406006300594625</v>
      </c>
    </row>
    <row r="37" spans="1:7" ht="15">
      <c r="A37" s="28">
        <v>27</v>
      </c>
      <c r="B37" s="28">
        <v>45</v>
      </c>
      <c r="C37" s="28">
        <v>45.166666666666664</v>
      </c>
      <c r="D37" s="28">
        <v>30</v>
      </c>
      <c r="E37" s="28">
        <f t="shared" si="0"/>
        <v>1.5055555555555555</v>
      </c>
      <c r="F37" s="28">
        <f t="shared" si="1"/>
        <v>1.695326801722513</v>
      </c>
      <c r="G37" s="25">
        <f t="shared" si="2"/>
        <v>0.03601312587175994</v>
      </c>
    </row>
    <row r="38" spans="1:7" ht="15">
      <c r="A38" s="28">
        <v>28</v>
      </c>
      <c r="B38" s="28">
        <v>45</v>
      </c>
      <c r="C38" s="28">
        <v>54.333333333333336</v>
      </c>
      <c r="D38" s="28">
        <v>30</v>
      </c>
      <c r="E38" s="28">
        <f t="shared" si="0"/>
        <v>1.8111111111111111</v>
      </c>
      <c r="F38" s="28">
        <f t="shared" si="1"/>
        <v>1.695326801722513</v>
      </c>
      <c r="G38" s="25">
        <f t="shared" si="2"/>
        <v>0.013406006300594625</v>
      </c>
    </row>
    <row r="39" spans="1:7" ht="15">
      <c r="A39" s="28">
        <v>29</v>
      </c>
      <c r="B39" s="28">
        <v>45</v>
      </c>
      <c r="C39" s="28">
        <v>58.666666666666664</v>
      </c>
      <c r="D39" s="28">
        <v>30</v>
      </c>
      <c r="E39" s="28">
        <f t="shared" si="0"/>
        <v>1.9555555555555555</v>
      </c>
      <c r="F39" s="28">
        <f t="shared" si="1"/>
        <v>1.695326801722513</v>
      </c>
      <c r="G39" s="25">
        <f t="shared" si="2"/>
        <v>0.06771900432149826</v>
      </c>
    </row>
    <row r="40" spans="1:7" ht="15">
      <c r="A40" s="28">
        <v>30</v>
      </c>
      <c r="B40" s="28">
        <v>45</v>
      </c>
      <c r="C40" s="28">
        <v>61.333333333333336</v>
      </c>
      <c r="D40" s="28">
        <v>30</v>
      </c>
      <c r="E40" s="28">
        <f t="shared" si="0"/>
        <v>2.0444444444444447</v>
      </c>
      <c r="F40" s="28">
        <f t="shared" si="1"/>
        <v>1.695326801722513</v>
      </c>
      <c r="G40" s="25">
        <f t="shared" si="2"/>
        <v>0.12188312845971842</v>
      </c>
    </row>
    <row r="41" spans="1:7" ht="15">
      <c r="A41" s="28">
        <v>31</v>
      </c>
      <c r="B41" s="28">
        <v>45</v>
      </c>
      <c r="C41" s="28">
        <v>65.33333333333333</v>
      </c>
      <c r="D41" s="28">
        <v>30</v>
      </c>
      <c r="E41" s="28">
        <f t="shared" si="0"/>
        <v>2.1777777777777776</v>
      </c>
      <c r="F41" s="28">
        <f t="shared" si="1"/>
        <v>1.695326801722513</v>
      </c>
      <c r="G41" s="25">
        <f t="shared" si="2"/>
        <v>0.23275894429667754</v>
      </c>
    </row>
    <row r="42" spans="1:7" ht="15">
      <c r="A42" s="28">
        <v>32</v>
      </c>
      <c r="B42" s="28">
        <v>46</v>
      </c>
      <c r="C42" s="28">
        <v>46.03333333333334</v>
      </c>
      <c r="D42" s="28">
        <v>30</v>
      </c>
      <c r="E42" s="28">
        <f t="shared" si="0"/>
        <v>1.5344444444444447</v>
      </c>
      <c r="F42" s="28">
        <f t="shared" si="1"/>
        <v>1.6702850898385295</v>
      </c>
      <c r="G42" s="25">
        <f t="shared" si="2"/>
        <v>0.018452680941081493</v>
      </c>
    </row>
    <row r="43" spans="1:7" ht="15">
      <c r="A43" s="28">
        <v>33</v>
      </c>
      <c r="B43" s="28">
        <v>47</v>
      </c>
      <c r="C43" s="28">
        <v>59.4</v>
      </c>
      <c r="D43" s="28">
        <v>30</v>
      </c>
      <c r="E43" s="28">
        <f aca="true" t="shared" si="4" ref="E43:E74">C43/D43</f>
        <v>1.98</v>
      </c>
      <c r="F43" s="28">
        <f aca="true" t="shared" si="5" ref="F43:F74">1/($C$3*B43+$C$4)</f>
        <v>1.645972393080225</v>
      </c>
      <c r="G43" s="25">
        <f aca="true" t="shared" si="6" ref="G43:G74">(E43-F43)^2</f>
        <v>0.11157444218455169</v>
      </c>
    </row>
    <row r="44" spans="1:7" ht="15">
      <c r="A44" s="28">
        <v>34</v>
      </c>
      <c r="B44" s="28">
        <v>47</v>
      </c>
      <c r="C44" s="28">
        <v>50.666666666666664</v>
      </c>
      <c r="D44" s="28">
        <v>30</v>
      </c>
      <c r="E44" s="28">
        <f t="shared" si="4"/>
        <v>1.6888888888888889</v>
      </c>
      <c r="F44" s="28">
        <f t="shared" si="5"/>
        <v>1.645972393080225</v>
      </c>
      <c r="G44" s="25">
        <f t="shared" si="6"/>
        <v>0.0018418256124950623</v>
      </c>
    </row>
    <row r="45" spans="1:7" ht="15">
      <c r="A45" s="28">
        <v>35</v>
      </c>
      <c r="B45" s="28">
        <v>47</v>
      </c>
      <c r="C45" s="28">
        <v>52</v>
      </c>
      <c r="D45" s="28">
        <v>30</v>
      </c>
      <c r="E45" s="28">
        <f t="shared" si="4"/>
        <v>1.7333333333333334</v>
      </c>
      <c r="F45" s="28">
        <f t="shared" si="5"/>
        <v>1.645972393080225</v>
      </c>
      <c r="G45" s="25">
        <f t="shared" si="6"/>
        <v>0.007631933881907169</v>
      </c>
    </row>
    <row r="46" spans="1:7" ht="15">
      <c r="A46" s="28">
        <v>36</v>
      </c>
      <c r="B46" s="28">
        <v>47.2</v>
      </c>
      <c r="C46" s="28">
        <v>51.46666666666667</v>
      </c>
      <c r="D46" s="28">
        <v>30</v>
      </c>
      <c r="E46" s="28">
        <f t="shared" si="4"/>
        <v>1.7155555555555557</v>
      </c>
      <c r="F46" s="28">
        <f t="shared" si="5"/>
        <v>1.6411945422247938</v>
      </c>
      <c r="G46" s="25">
        <f t="shared" si="6"/>
        <v>0.005529560303577756</v>
      </c>
    </row>
    <row r="47" spans="1:7" ht="15">
      <c r="A47" s="28">
        <v>37</v>
      </c>
      <c r="B47" s="28">
        <v>48</v>
      </c>
      <c r="C47" s="28">
        <v>33.333333333333336</v>
      </c>
      <c r="D47" s="28">
        <v>30</v>
      </c>
      <c r="E47" s="28">
        <f t="shared" si="4"/>
        <v>1.1111111111111112</v>
      </c>
      <c r="F47" s="28">
        <f t="shared" si="5"/>
        <v>1.6223573335174093</v>
      </c>
      <c r="G47" s="25">
        <f t="shared" si="6"/>
        <v>0.2613726999247101</v>
      </c>
    </row>
    <row r="48" spans="1:7" ht="15">
      <c r="A48" s="28">
        <v>38</v>
      </c>
      <c r="B48" s="28">
        <v>48</v>
      </c>
      <c r="C48" s="28">
        <v>59</v>
      </c>
      <c r="D48" s="28">
        <v>30</v>
      </c>
      <c r="E48" s="28">
        <f t="shared" si="4"/>
        <v>1.9666666666666666</v>
      </c>
      <c r="F48" s="28">
        <f t="shared" si="5"/>
        <v>1.6223573335174093</v>
      </c>
      <c r="G48" s="25">
        <f t="shared" si="6"/>
        <v>0.11854891689368623</v>
      </c>
    </row>
    <row r="49" spans="1:7" ht="15">
      <c r="A49" s="28">
        <v>39</v>
      </c>
      <c r="B49" s="28">
        <v>48</v>
      </c>
      <c r="C49" s="28">
        <v>42.333333333333336</v>
      </c>
      <c r="D49" s="28">
        <v>30</v>
      </c>
      <c r="E49" s="28">
        <f t="shared" si="4"/>
        <v>1.4111111111111112</v>
      </c>
      <c r="F49" s="28">
        <f t="shared" si="5"/>
        <v>1.6223573335174093</v>
      </c>
      <c r="G49" s="25">
        <f t="shared" si="6"/>
        <v>0.04462496648093116</v>
      </c>
    </row>
    <row r="50" spans="1:7" ht="15">
      <c r="A50" s="28">
        <v>40</v>
      </c>
      <c r="B50" s="28">
        <v>48</v>
      </c>
      <c r="C50" s="28">
        <v>35.333333333333336</v>
      </c>
      <c r="D50" s="28">
        <v>30</v>
      </c>
      <c r="E50" s="28">
        <f t="shared" si="4"/>
        <v>1.1777777777777778</v>
      </c>
      <c r="F50" s="28">
        <f t="shared" si="5"/>
        <v>1.6223573335174093</v>
      </c>
      <c r="G50" s="25">
        <f t="shared" si="6"/>
        <v>0.1976509813816481</v>
      </c>
    </row>
    <row r="51" spans="1:7" ht="15">
      <c r="A51" s="28">
        <v>41</v>
      </c>
      <c r="B51" s="28">
        <v>48</v>
      </c>
      <c r="C51" s="28">
        <v>46.333333333333336</v>
      </c>
      <c r="D51" s="28">
        <v>30</v>
      </c>
      <c r="E51" s="28">
        <f t="shared" si="4"/>
        <v>1.5444444444444445</v>
      </c>
      <c r="F51" s="28">
        <f t="shared" si="5"/>
        <v>1.6223573335174093</v>
      </c>
      <c r="G51" s="25">
        <f t="shared" si="6"/>
        <v>0.006070418283696115</v>
      </c>
    </row>
    <row r="52" spans="1:7" ht="15">
      <c r="A52" s="28">
        <v>42</v>
      </c>
      <c r="B52" s="28">
        <v>48</v>
      </c>
      <c r="C52" s="28">
        <v>52.26666666666667</v>
      </c>
      <c r="D52" s="28">
        <v>30</v>
      </c>
      <c r="E52" s="28">
        <f t="shared" si="4"/>
        <v>1.7422222222222223</v>
      </c>
      <c r="F52" s="28">
        <f t="shared" si="5"/>
        <v>1.6223573335174093</v>
      </c>
      <c r="G52" s="25">
        <f t="shared" si="6"/>
        <v>0.014367591544217217</v>
      </c>
    </row>
    <row r="53" spans="1:7" ht="15">
      <c r="A53" s="28">
        <v>43</v>
      </c>
      <c r="B53" s="28">
        <v>48</v>
      </c>
      <c r="C53" s="28">
        <v>54.166666666666664</v>
      </c>
      <c r="D53" s="28">
        <v>30</v>
      </c>
      <c r="E53" s="28">
        <f t="shared" si="4"/>
        <v>1.8055555555555556</v>
      </c>
      <c r="F53" s="28">
        <f t="shared" si="5"/>
        <v>1.6223573335174093</v>
      </c>
      <c r="G53" s="25">
        <f t="shared" si="6"/>
        <v>0.03356158855793795</v>
      </c>
    </row>
    <row r="54" spans="1:22" ht="15">
      <c r="A54" s="28">
        <v>44</v>
      </c>
      <c r="B54" s="28">
        <v>48.6</v>
      </c>
      <c r="C54" s="28">
        <v>51.666666666666664</v>
      </c>
      <c r="D54" s="28">
        <v>30</v>
      </c>
      <c r="E54" s="28">
        <f t="shared" si="4"/>
        <v>1.722222222222222</v>
      </c>
      <c r="F54" s="28">
        <f t="shared" si="5"/>
        <v>1.6085107788571358</v>
      </c>
      <c r="G54" s="25">
        <f t="shared" si="6"/>
        <v>0.012930292352171233</v>
      </c>
      <c r="V54" s="3"/>
    </row>
    <row r="55" spans="1:7" ht="15">
      <c r="A55" s="28">
        <v>45</v>
      </c>
      <c r="B55" s="28">
        <v>49</v>
      </c>
      <c r="C55" s="28">
        <v>50.13333333333333</v>
      </c>
      <c r="D55" s="28">
        <v>30</v>
      </c>
      <c r="E55" s="28">
        <f t="shared" si="4"/>
        <v>1.671111111111111</v>
      </c>
      <c r="F55" s="28">
        <f t="shared" si="5"/>
        <v>1.5994103084888398</v>
      </c>
      <c r="G55" s="25">
        <f t="shared" si="6"/>
        <v>0.005141005096677891</v>
      </c>
    </row>
    <row r="56" spans="1:7" ht="15">
      <c r="A56" s="28">
        <v>46</v>
      </c>
      <c r="B56" s="28">
        <v>50</v>
      </c>
      <c r="C56" s="28">
        <v>61.666666666666664</v>
      </c>
      <c r="D56" s="28">
        <v>30</v>
      </c>
      <c r="E56" s="28">
        <f t="shared" si="4"/>
        <v>2.0555555555555554</v>
      </c>
      <c r="F56" s="28">
        <f t="shared" si="5"/>
        <v>1.5771033668040324</v>
      </c>
      <c r="G56" s="25">
        <f t="shared" si="6"/>
        <v>0.22891649692112295</v>
      </c>
    </row>
    <row r="57" spans="1:7" ht="15">
      <c r="A57" s="28">
        <v>47</v>
      </c>
      <c r="B57" s="28">
        <v>50</v>
      </c>
      <c r="C57" s="28">
        <v>60</v>
      </c>
      <c r="D57" s="28">
        <v>30</v>
      </c>
      <c r="E57" s="28">
        <f t="shared" si="4"/>
        <v>2</v>
      </c>
      <c r="F57" s="28">
        <f t="shared" si="5"/>
        <v>1.5771033668040324</v>
      </c>
      <c r="G57" s="25">
        <f t="shared" si="6"/>
        <v>0.17884156236848475</v>
      </c>
    </row>
    <row r="58" spans="1:7" ht="15">
      <c r="A58" s="28">
        <v>48</v>
      </c>
      <c r="B58" s="28">
        <v>50</v>
      </c>
      <c r="C58" s="28">
        <v>51.666666666666664</v>
      </c>
      <c r="D58" s="28">
        <v>30</v>
      </c>
      <c r="E58" s="28">
        <f t="shared" si="4"/>
        <v>1.722222222222222</v>
      </c>
      <c r="F58" s="28">
        <f t="shared" si="5"/>
        <v>1.5771033668040324</v>
      </c>
      <c r="G58" s="25">
        <f t="shared" si="6"/>
        <v>0.021059482197885445</v>
      </c>
    </row>
    <row r="59" spans="1:7" ht="15">
      <c r="A59" s="28">
        <v>49</v>
      </c>
      <c r="B59" s="28">
        <v>50</v>
      </c>
      <c r="C59" s="28">
        <v>56.333333333333336</v>
      </c>
      <c r="D59" s="28">
        <v>30</v>
      </c>
      <c r="E59" s="28">
        <f t="shared" si="4"/>
        <v>1.8777777777777778</v>
      </c>
      <c r="F59" s="28">
        <f t="shared" si="5"/>
        <v>1.5771033668040324</v>
      </c>
      <c r="G59" s="25">
        <f t="shared" si="6"/>
        <v>0.09040510141440873</v>
      </c>
    </row>
    <row r="60" spans="1:7" ht="15">
      <c r="A60" s="28">
        <v>50</v>
      </c>
      <c r="B60" s="28">
        <v>50</v>
      </c>
      <c r="C60" s="28">
        <v>51.666666666666664</v>
      </c>
      <c r="D60" s="28">
        <v>30</v>
      </c>
      <c r="E60" s="28">
        <f t="shared" si="4"/>
        <v>1.722222222222222</v>
      </c>
      <c r="F60" s="28">
        <f t="shared" si="5"/>
        <v>1.5771033668040324</v>
      </c>
      <c r="G60" s="25">
        <f t="shared" si="6"/>
        <v>0.021059482197885445</v>
      </c>
    </row>
    <row r="61" spans="1:7" ht="15">
      <c r="A61" s="28">
        <v>51</v>
      </c>
      <c r="B61" s="28">
        <v>50</v>
      </c>
      <c r="C61" s="28">
        <v>56</v>
      </c>
      <c r="D61" s="28">
        <v>30</v>
      </c>
      <c r="E61" s="28">
        <f t="shared" si="4"/>
        <v>1.8666666666666667</v>
      </c>
      <c r="F61" s="28">
        <f t="shared" si="5"/>
        <v>1.5771033668040324</v>
      </c>
      <c r="G61" s="25">
        <f t="shared" si="6"/>
        <v>0.08384690462733786</v>
      </c>
    </row>
    <row r="62" spans="1:7" ht="15">
      <c r="A62" s="28">
        <v>52</v>
      </c>
      <c r="B62" s="28">
        <v>51</v>
      </c>
      <c r="C62" s="28">
        <v>43.333333333333336</v>
      </c>
      <c r="D62" s="28">
        <v>30</v>
      </c>
      <c r="E62" s="28">
        <f t="shared" si="4"/>
        <v>1.4444444444444444</v>
      </c>
      <c r="F62" s="28">
        <f t="shared" si="5"/>
        <v>1.5554100951622312</v>
      </c>
      <c r="G62" s="25">
        <f t="shared" si="6"/>
        <v>0.012313375639221845</v>
      </c>
    </row>
    <row r="63" spans="1:7" ht="15">
      <c r="A63" s="28">
        <v>53</v>
      </c>
      <c r="B63" s="28">
        <v>51</v>
      </c>
      <c r="C63" s="28">
        <v>54.666666666666664</v>
      </c>
      <c r="D63" s="28">
        <v>30</v>
      </c>
      <c r="E63" s="28">
        <f t="shared" si="4"/>
        <v>1.8222222222222222</v>
      </c>
      <c r="F63" s="28">
        <f t="shared" si="5"/>
        <v>1.5554100951622312</v>
      </c>
      <c r="G63" s="25">
        <f t="shared" si="6"/>
        <v>0.0711887111462768</v>
      </c>
    </row>
    <row r="64" spans="1:7" ht="15">
      <c r="A64" s="28">
        <v>54</v>
      </c>
      <c r="B64" s="28">
        <v>51</v>
      </c>
      <c r="C64" s="28">
        <v>45</v>
      </c>
      <c r="D64" s="28">
        <v>30</v>
      </c>
      <c r="E64" s="28">
        <f t="shared" si="4"/>
        <v>1.5</v>
      </c>
      <c r="F64" s="28">
        <f t="shared" si="5"/>
        <v>1.5554100951622312</v>
      </c>
      <c r="G64" s="25">
        <f t="shared" si="6"/>
        <v>0.0030702786458875137</v>
      </c>
    </row>
    <row r="65" spans="1:7" ht="15">
      <c r="A65" s="28">
        <v>55</v>
      </c>
      <c r="B65" s="28">
        <v>51</v>
      </c>
      <c r="C65" s="28">
        <v>41.333333333333336</v>
      </c>
      <c r="D65" s="28">
        <v>30</v>
      </c>
      <c r="E65" s="28">
        <f t="shared" si="4"/>
        <v>1.3777777777777778</v>
      </c>
      <c r="F65" s="28">
        <f t="shared" si="5"/>
        <v>1.5554100951622312</v>
      </c>
      <c r="G65" s="25">
        <f t="shared" si="6"/>
        <v>0.03155324017937119</v>
      </c>
    </row>
    <row r="66" spans="1:7" ht="15">
      <c r="A66" s="28">
        <v>56</v>
      </c>
      <c r="B66" s="28">
        <v>52</v>
      </c>
      <c r="C66" s="28">
        <v>41.300000000000004</v>
      </c>
      <c r="D66" s="28">
        <v>30</v>
      </c>
      <c r="E66" s="28">
        <f t="shared" si="4"/>
        <v>1.3766666666666667</v>
      </c>
      <c r="F66" s="28">
        <f t="shared" si="5"/>
        <v>1.5343055138181314</v>
      </c>
      <c r="G66" s="25">
        <f t="shared" si="6"/>
        <v>0.02485000613124285</v>
      </c>
    </row>
    <row r="67" spans="1:7" ht="15">
      <c r="A67" s="28">
        <v>57</v>
      </c>
      <c r="B67" s="28">
        <v>52</v>
      </c>
      <c r="C67" s="28">
        <v>41.666666666666664</v>
      </c>
      <c r="D67" s="28">
        <v>30</v>
      </c>
      <c r="E67" s="28">
        <f t="shared" si="4"/>
        <v>1.3888888888888888</v>
      </c>
      <c r="F67" s="28">
        <f t="shared" si="5"/>
        <v>1.5343055138181314</v>
      </c>
      <c r="G67" s="25">
        <f t="shared" si="6"/>
        <v>0.021145994805812012</v>
      </c>
    </row>
    <row r="68" spans="1:7" ht="15">
      <c r="A68" s="28">
        <v>58</v>
      </c>
      <c r="B68" s="28">
        <v>52</v>
      </c>
      <c r="C68" s="28">
        <v>37.333333333333336</v>
      </c>
      <c r="D68" s="28">
        <v>30</v>
      </c>
      <c r="E68" s="28">
        <f t="shared" si="4"/>
        <v>1.2444444444444445</v>
      </c>
      <c r="F68" s="28">
        <f t="shared" si="5"/>
        <v>1.5343055138181314</v>
      </c>
      <c r="G68" s="25">
        <f t="shared" si="6"/>
        <v>0.08401943953845735</v>
      </c>
    </row>
    <row r="69" spans="1:21" ht="15">
      <c r="A69" s="28">
        <v>59</v>
      </c>
      <c r="B69" s="28">
        <v>52</v>
      </c>
      <c r="C69" s="28">
        <v>39.333333333333336</v>
      </c>
      <c r="D69" s="28">
        <v>30</v>
      </c>
      <c r="E69" s="28">
        <f t="shared" si="4"/>
        <v>1.3111111111111111</v>
      </c>
      <c r="F69" s="28">
        <f t="shared" si="5"/>
        <v>1.5343055138181314</v>
      </c>
      <c r="G69" s="25">
        <f t="shared" si="6"/>
        <v>0.04981574139974355</v>
      </c>
      <c r="U69" s="6"/>
    </row>
    <row r="70" spans="1:7" ht="15">
      <c r="A70" s="28">
        <v>60</v>
      </c>
      <c r="B70" s="28">
        <v>52</v>
      </c>
      <c r="C70" s="28">
        <v>39.666666666666664</v>
      </c>
      <c r="D70" s="28">
        <v>30</v>
      </c>
      <c r="E70" s="28">
        <f t="shared" si="4"/>
        <v>1.3222222222222222</v>
      </c>
      <c r="F70" s="28">
        <f t="shared" si="5"/>
        <v>1.5343055138181314</v>
      </c>
      <c r="G70" s="25">
        <f t="shared" si="6"/>
        <v>0.044979322574155454</v>
      </c>
    </row>
    <row r="71" spans="1:7" ht="15">
      <c r="A71" s="28">
        <v>61</v>
      </c>
      <c r="B71" s="28">
        <v>52.2</v>
      </c>
      <c r="C71" s="28">
        <v>56.43333333333334</v>
      </c>
      <c r="D71" s="28">
        <v>30</v>
      </c>
      <c r="E71" s="28">
        <f t="shared" si="4"/>
        <v>1.8811111111111112</v>
      </c>
      <c r="F71" s="28">
        <f t="shared" si="5"/>
        <v>1.5301531373539876</v>
      </c>
      <c r="G71" s="25">
        <f t="shared" si="6"/>
        <v>0.12317149934370583</v>
      </c>
    </row>
    <row r="72" spans="1:7" ht="15">
      <c r="A72" s="28">
        <v>62</v>
      </c>
      <c r="B72" s="28">
        <v>52.6</v>
      </c>
      <c r="C72" s="28">
        <v>47.70000000000001</v>
      </c>
      <c r="D72" s="28">
        <v>30</v>
      </c>
      <c r="E72" s="28">
        <f t="shared" si="4"/>
        <v>1.5900000000000003</v>
      </c>
      <c r="F72" s="28">
        <f t="shared" si="5"/>
        <v>1.5219154482745734</v>
      </c>
      <c r="G72" s="25">
        <f t="shared" si="6"/>
        <v>0.004635506183652336</v>
      </c>
    </row>
    <row r="73" spans="1:7" ht="15">
      <c r="A73" s="28">
        <v>63</v>
      </c>
      <c r="B73" s="28">
        <v>53</v>
      </c>
      <c r="C73" s="28">
        <v>41.333333333333336</v>
      </c>
      <c r="D73" s="28">
        <v>30</v>
      </c>
      <c r="E73" s="28">
        <f t="shared" si="4"/>
        <v>1.3777777777777778</v>
      </c>
      <c r="F73" s="28">
        <f t="shared" si="5"/>
        <v>1.5137659806278447</v>
      </c>
      <c r="G73" s="25">
        <f t="shared" si="6"/>
        <v>0.01849279131439096</v>
      </c>
    </row>
    <row r="74" spans="1:7" ht="15">
      <c r="A74" s="28">
        <v>64</v>
      </c>
      <c r="B74" s="28">
        <v>53</v>
      </c>
      <c r="C74" s="28">
        <v>52.333333333333336</v>
      </c>
      <c r="D74" s="28">
        <v>30</v>
      </c>
      <c r="E74" s="28">
        <f t="shared" si="4"/>
        <v>1.7444444444444445</v>
      </c>
      <c r="F74" s="28">
        <f t="shared" si="5"/>
        <v>1.5137659806278447</v>
      </c>
      <c r="G74" s="25">
        <f t="shared" si="6"/>
        <v>0.053212553668786314</v>
      </c>
    </row>
    <row r="75" spans="1:7" ht="15">
      <c r="A75" s="28">
        <v>65</v>
      </c>
      <c r="B75" s="28">
        <v>53</v>
      </c>
      <c r="C75" s="28">
        <v>42.333333333333336</v>
      </c>
      <c r="D75" s="28">
        <v>30</v>
      </c>
      <c r="E75" s="28">
        <f aca="true" t="shared" si="7" ref="E75:E106">C75/D75</f>
        <v>1.4111111111111112</v>
      </c>
      <c r="F75" s="28">
        <f aca="true" t="shared" si="8" ref="F75:F106">1/($C$3*B75+$C$4)</f>
        <v>1.5137659806278447</v>
      </c>
      <c r="G75" s="25">
        <f>(E75-F75)^2</f>
        <v>0.010538022235497586</v>
      </c>
    </row>
    <row r="76" spans="1:7" ht="15">
      <c r="A76" s="28">
        <v>66</v>
      </c>
      <c r="B76" s="28">
        <v>53</v>
      </c>
      <c r="C76" s="28">
        <v>37</v>
      </c>
      <c r="D76" s="28">
        <v>30</v>
      </c>
      <c r="E76" s="28">
        <f t="shared" si="7"/>
        <v>1.2333333333333334</v>
      </c>
      <c r="F76" s="28">
        <f t="shared" si="8"/>
        <v>1.5137659806278447</v>
      </c>
      <c r="G76" s="25">
        <f aca="true" t="shared" si="9" ref="G76:G139">(E76-F76)^2</f>
        <v>0.0786424696686078</v>
      </c>
    </row>
    <row r="77" spans="1:7" ht="15">
      <c r="A77" s="28">
        <v>67</v>
      </c>
      <c r="B77" s="28">
        <v>53</v>
      </c>
      <c r="C77" s="28">
        <v>38.333333333333336</v>
      </c>
      <c r="D77" s="28">
        <v>30</v>
      </c>
      <c r="E77" s="28">
        <f t="shared" si="7"/>
        <v>1.277777777777778</v>
      </c>
      <c r="F77" s="28">
        <f t="shared" si="8"/>
        <v>1.5137659806278447</v>
      </c>
      <c r="G77" s="25">
        <f t="shared" si="9"/>
        <v>0.05569043188440429</v>
      </c>
    </row>
    <row r="78" spans="1:7" ht="15">
      <c r="A78" s="28">
        <v>68</v>
      </c>
      <c r="B78" s="28">
        <v>53</v>
      </c>
      <c r="C78" s="28">
        <v>40.333333333333336</v>
      </c>
      <c r="D78" s="28">
        <v>30</v>
      </c>
      <c r="E78" s="28">
        <f t="shared" si="7"/>
        <v>1.3444444444444446</v>
      </c>
      <c r="F78" s="28">
        <f t="shared" si="8"/>
        <v>1.5137659806278447</v>
      </c>
      <c r="G78" s="25">
        <f t="shared" si="9"/>
        <v>0.028669782615506494</v>
      </c>
    </row>
    <row r="79" spans="1:7" ht="15">
      <c r="A79" s="28">
        <v>69</v>
      </c>
      <c r="B79" s="28">
        <v>54</v>
      </c>
      <c r="C79" s="28">
        <v>51.666666666666664</v>
      </c>
      <c r="D79" s="28">
        <v>30</v>
      </c>
      <c r="E79" s="28">
        <f t="shared" si="7"/>
        <v>1.722222222222222</v>
      </c>
      <c r="F79" s="28">
        <f t="shared" si="8"/>
        <v>1.4937691027001987</v>
      </c>
      <c r="G79" s="25">
        <f t="shared" si="9"/>
        <v>0.052190827819343914</v>
      </c>
    </row>
    <row r="80" spans="1:24" ht="15">
      <c r="A80" s="28">
        <v>70</v>
      </c>
      <c r="B80" s="28">
        <v>54</v>
      </c>
      <c r="C80" s="28">
        <v>49</v>
      </c>
      <c r="D80" s="28">
        <v>30</v>
      </c>
      <c r="E80" s="28">
        <f t="shared" si="7"/>
        <v>1.6333333333333333</v>
      </c>
      <c r="F80" s="28">
        <f t="shared" si="8"/>
        <v>1.4937691027001987</v>
      </c>
      <c r="G80" s="25">
        <f t="shared" si="9"/>
        <v>0.01947817447221879</v>
      </c>
      <c r="V80" s="1"/>
      <c r="W80" s="2"/>
      <c r="X80" s="1"/>
    </row>
    <row r="81" spans="1:24" ht="15">
      <c r="A81" s="28">
        <v>71</v>
      </c>
      <c r="B81" s="28">
        <v>54</v>
      </c>
      <c r="C81" s="28">
        <v>55.666666666666664</v>
      </c>
      <c r="D81" s="28">
        <v>30</v>
      </c>
      <c r="E81" s="28">
        <f t="shared" si="7"/>
        <v>1.8555555555555554</v>
      </c>
      <c r="F81" s="28">
        <f t="shared" si="8"/>
        <v>1.4937691027001987</v>
      </c>
      <c r="G81" s="25">
        <f t="shared" si="9"/>
        <v>0.13088943746966125</v>
      </c>
      <c r="V81" s="1"/>
      <c r="W81" s="1"/>
      <c r="X81" s="1"/>
    </row>
    <row r="82" spans="1:24" ht="15">
      <c r="A82" s="28">
        <v>72</v>
      </c>
      <c r="B82" s="28">
        <v>54</v>
      </c>
      <c r="C82" s="28">
        <v>34.13333333333333</v>
      </c>
      <c r="D82" s="28">
        <v>30</v>
      </c>
      <c r="E82" s="28">
        <f t="shared" si="7"/>
        <v>1.1377777777777778</v>
      </c>
      <c r="F82" s="28">
        <f t="shared" si="8"/>
        <v>1.4937691027001987</v>
      </c>
      <c r="G82" s="25">
        <f t="shared" si="9"/>
        <v>0.12672982342002068</v>
      </c>
      <c r="V82" s="4"/>
      <c r="W82" s="4"/>
      <c r="X82" s="4"/>
    </row>
    <row r="83" spans="1:24" ht="15">
      <c r="A83" s="28">
        <v>73</v>
      </c>
      <c r="B83" s="28">
        <v>55</v>
      </c>
      <c r="C83" s="28">
        <v>49.333333333333336</v>
      </c>
      <c r="D83" s="28">
        <v>30</v>
      </c>
      <c r="E83" s="28">
        <f t="shared" si="7"/>
        <v>1.6444444444444446</v>
      </c>
      <c r="F83" s="28">
        <f t="shared" si="8"/>
        <v>1.4742936549592631</v>
      </c>
      <c r="G83" s="25">
        <f t="shared" si="9"/>
        <v>0.028951291162430542</v>
      </c>
      <c r="V83" s="4"/>
      <c r="W83" s="4"/>
      <c r="X83" s="4"/>
    </row>
    <row r="84" spans="1:24" ht="15">
      <c r="A84" s="28">
        <v>74</v>
      </c>
      <c r="B84" s="28">
        <v>55</v>
      </c>
      <c r="C84" s="28">
        <v>36.23333333333333</v>
      </c>
      <c r="D84" s="28">
        <v>30</v>
      </c>
      <c r="E84" s="28">
        <f t="shared" si="7"/>
        <v>1.2077777777777776</v>
      </c>
      <c r="F84" s="28">
        <f t="shared" si="8"/>
        <v>1.4742936549592631</v>
      </c>
      <c r="G84" s="25">
        <f t="shared" si="9"/>
        <v>0.07103071278981667</v>
      </c>
      <c r="V84" s="4"/>
      <c r="W84" s="4"/>
      <c r="X84" s="4"/>
    </row>
    <row r="85" spans="1:24" ht="15">
      <c r="A85" s="28">
        <v>75</v>
      </c>
      <c r="B85" s="28">
        <v>55</v>
      </c>
      <c r="C85" s="28">
        <v>43.333333333333336</v>
      </c>
      <c r="D85" s="28">
        <v>30</v>
      </c>
      <c r="E85" s="28">
        <f t="shared" si="7"/>
        <v>1.4444444444444444</v>
      </c>
      <c r="F85" s="28">
        <f t="shared" si="8"/>
        <v>1.4742936549592631</v>
      </c>
      <c r="G85" s="25">
        <f t="shared" si="9"/>
        <v>0.0008909753683579634</v>
      </c>
      <c r="V85" s="5"/>
      <c r="W85" s="5"/>
      <c r="X85" s="5"/>
    </row>
    <row r="86" spans="1:24" ht="15">
      <c r="A86" s="28">
        <v>76</v>
      </c>
      <c r="B86" s="28">
        <v>55</v>
      </c>
      <c r="C86" s="28">
        <v>45.333333333333336</v>
      </c>
      <c r="D86" s="28">
        <v>30</v>
      </c>
      <c r="E86" s="28">
        <f t="shared" si="7"/>
        <v>1.5111111111111113</v>
      </c>
      <c r="F86" s="28">
        <f t="shared" si="8"/>
        <v>1.4742936549592631</v>
      </c>
      <c r="G86" s="25">
        <f t="shared" si="9"/>
        <v>0.0013555250774932627</v>
      </c>
      <c r="V86" s="1"/>
      <c r="W86" s="1"/>
      <c r="X86" s="1"/>
    </row>
    <row r="87" spans="1:24" ht="15">
      <c r="A87" s="28">
        <v>77</v>
      </c>
      <c r="B87" s="28">
        <v>55</v>
      </c>
      <c r="C87" s="28">
        <v>50.333333333333336</v>
      </c>
      <c r="D87" s="28">
        <v>30</v>
      </c>
      <c r="E87" s="28">
        <f t="shared" si="7"/>
        <v>1.6777777777777778</v>
      </c>
      <c r="F87" s="28">
        <f t="shared" si="8"/>
        <v>1.4742936549592631</v>
      </c>
      <c r="G87" s="25">
        <f t="shared" si="9"/>
        <v>0.04140578823922037</v>
      </c>
      <c r="V87" s="1"/>
      <c r="W87" s="1"/>
      <c r="X87" s="1"/>
    </row>
    <row r="88" spans="1:24" ht="15">
      <c r="A88" s="28">
        <v>78</v>
      </c>
      <c r="B88" s="28">
        <v>55</v>
      </c>
      <c r="C88" s="28">
        <v>36.666666666666664</v>
      </c>
      <c r="D88" s="28">
        <v>30</v>
      </c>
      <c r="E88" s="28">
        <f t="shared" si="7"/>
        <v>1.222222222222222</v>
      </c>
      <c r="F88" s="28">
        <f t="shared" si="8"/>
        <v>1.4742936549592631</v>
      </c>
      <c r="G88" s="25">
        <f t="shared" si="9"/>
        <v>0.06354000720210459</v>
      </c>
      <c r="V88" s="1"/>
      <c r="W88" s="1"/>
      <c r="X88" s="1"/>
    </row>
    <row r="89" spans="1:24" ht="15">
      <c r="A89" s="28">
        <v>79</v>
      </c>
      <c r="B89" s="28">
        <v>56</v>
      </c>
      <c r="C89" s="28">
        <v>41.6</v>
      </c>
      <c r="D89" s="28">
        <v>30</v>
      </c>
      <c r="E89" s="28">
        <f t="shared" si="7"/>
        <v>1.3866666666666667</v>
      </c>
      <c r="F89" s="28">
        <f t="shared" si="8"/>
        <v>1.4553195049954772</v>
      </c>
      <c r="G89" s="25">
        <f t="shared" si="9"/>
        <v>0.004713212210601796</v>
      </c>
      <c r="V89" s="1"/>
      <c r="W89" s="1"/>
      <c r="X89" s="1"/>
    </row>
    <row r="90" spans="1:24" ht="15">
      <c r="A90" s="28">
        <v>80</v>
      </c>
      <c r="B90" s="28">
        <v>56</v>
      </c>
      <c r="C90" s="28">
        <v>41.06666666666666</v>
      </c>
      <c r="D90" s="28">
        <v>30</v>
      </c>
      <c r="E90" s="28">
        <f t="shared" si="7"/>
        <v>1.3688888888888888</v>
      </c>
      <c r="F90" s="28">
        <f t="shared" si="8"/>
        <v>1.4553195049954772</v>
      </c>
      <c r="G90" s="25">
        <f t="shared" si="9"/>
        <v>0.007470251400564462</v>
      </c>
      <c r="V90" s="1"/>
      <c r="W90" s="1"/>
      <c r="X90" s="1"/>
    </row>
    <row r="91" spans="1:24" ht="15">
      <c r="A91" s="28">
        <v>81</v>
      </c>
      <c r="B91" s="28">
        <v>56</v>
      </c>
      <c r="C91" s="28">
        <v>44.666666666666664</v>
      </c>
      <c r="D91" s="28">
        <v>30</v>
      </c>
      <c r="E91" s="28">
        <f t="shared" si="7"/>
        <v>1.4888888888888887</v>
      </c>
      <c r="F91" s="28">
        <f t="shared" si="8"/>
        <v>1.4553195049954772</v>
      </c>
      <c r="G91" s="25">
        <f t="shared" si="9"/>
        <v>0.0011269035349832331</v>
      </c>
      <c r="V91" s="1"/>
      <c r="W91" s="1"/>
      <c r="X91" s="1"/>
    </row>
    <row r="92" spans="1:24" ht="15">
      <c r="A92" s="28">
        <v>82</v>
      </c>
      <c r="B92" s="28">
        <v>56</v>
      </c>
      <c r="C92" s="28">
        <v>40.23333333333333</v>
      </c>
      <c r="D92" s="28">
        <v>30</v>
      </c>
      <c r="E92" s="28">
        <f t="shared" si="7"/>
        <v>1.341111111111111</v>
      </c>
      <c r="F92" s="28">
        <f t="shared" si="8"/>
        <v>1.4553195049954772</v>
      </c>
      <c r="G92" s="25">
        <f t="shared" si="9"/>
        <v>0.013043557233646563</v>
      </c>
      <c r="V92" s="1"/>
      <c r="W92" s="1"/>
      <c r="X92" s="1"/>
    </row>
    <row r="93" spans="1:24" ht="15">
      <c r="A93" s="28">
        <v>83</v>
      </c>
      <c r="B93" s="28">
        <v>56</v>
      </c>
      <c r="C93" s="28">
        <v>46.666666666666664</v>
      </c>
      <c r="D93" s="28">
        <v>30</v>
      </c>
      <c r="E93" s="28">
        <f t="shared" si="7"/>
        <v>1.5555555555555556</v>
      </c>
      <c r="F93" s="28">
        <f t="shared" si="8"/>
        <v>1.4553195049954772</v>
      </c>
      <c r="G93" s="25">
        <f t="shared" si="9"/>
        <v>0.010047265831882582</v>
      </c>
      <c r="V93" s="1"/>
      <c r="W93" s="1"/>
      <c r="X93" s="1"/>
    </row>
    <row r="94" spans="1:24" ht="15">
      <c r="A94" s="28">
        <v>84</v>
      </c>
      <c r="B94" s="28">
        <v>56</v>
      </c>
      <c r="C94" s="28">
        <v>40.333333333333336</v>
      </c>
      <c r="D94" s="28">
        <v>30</v>
      </c>
      <c r="E94" s="28">
        <f t="shared" si="7"/>
        <v>1.3444444444444446</v>
      </c>
      <c r="F94" s="28">
        <f t="shared" si="8"/>
        <v>1.4553195049954772</v>
      </c>
      <c r="G94" s="25">
        <f t="shared" si="9"/>
        <v>0.012293279052195166</v>
      </c>
      <c r="V94" s="1"/>
      <c r="W94" s="1"/>
      <c r="X94" s="1"/>
    </row>
    <row r="95" spans="1:24" ht="15">
      <c r="A95" s="28">
        <v>85</v>
      </c>
      <c r="B95" s="28">
        <v>56</v>
      </c>
      <c r="C95" s="28">
        <v>44.333333333333336</v>
      </c>
      <c r="D95" s="28">
        <v>30</v>
      </c>
      <c r="E95" s="28">
        <f t="shared" si="7"/>
        <v>1.4777777777777779</v>
      </c>
      <c r="F95" s="28">
        <f t="shared" si="8"/>
        <v>1.4553195049954772</v>
      </c>
      <c r="G95" s="25">
        <f t="shared" si="9"/>
        <v>0.0005043740163642246</v>
      </c>
      <c r="V95" s="1"/>
      <c r="W95" s="1"/>
      <c r="X95" s="1"/>
    </row>
    <row r="96" spans="1:24" ht="15">
      <c r="A96" s="28">
        <v>86</v>
      </c>
      <c r="B96" s="28">
        <v>56</v>
      </c>
      <c r="C96" s="28">
        <v>38.333333333333336</v>
      </c>
      <c r="D96" s="28">
        <v>30</v>
      </c>
      <c r="E96" s="28">
        <f t="shared" si="7"/>
        <v>1.277777777777778</v>
      </c>
      <c r="F96" s="28">
        <f t="shared" si="8"/>
        <v>1.4553195049954772</v>
      </c>
      <c r="G96" s="25">
        <f t="shared" si="9"/>
        <v>0.03152106490344396</v>
      </c>
      <c r="V96" s="1"/>
      <c r="W96" s="1"/>
      <c r="X96" s="1"/>
    </row>
    <row r="97" spans="1:7" ht="15">
      <c r="A97" s="28">
        <v>87</v>
      </c>
      <c r="B97" s="28">
        <v>56.7</v>
      </c>
      <c r="C97" s="28">
        <v>33.79999999999999</v>
      </c>
      <c r="D97" s="28">
        <v>30</v>
      </c>
      <c r="E97" s="28">
        <f t="shared" si="7"/>
        <v>1.1266666666666663</v>
      </c>
      <c r="F97" s="28">
        <f t="shared" si="8"/>
        <v>1.4423256000848832</v>
      </c>
      <c r="G97" s="25">
        <f t="shared" si="9"/>
        <v>0.09964056224672631</v>
      </c>
    </row>
    <row r="98" spans="1:7" ht="15">
      <c r="A98" s="28">
        <v>88</v>
      </c>
      <c r="B98" s="28">
        <v>57</v>
      </c>
      <c r="C98" s="28">
        <v>45.4</v>
      </c>
      <c r="D98" s="28">
        <v>30</v>
      </c>
      <c r="E98" s="28">
        <f t="shared" si="7"/>
        <v>1.5133333333333332</v>
      </c>
      <c r="F98" s="28">
        <f t="shared" si="8"/>
        <v>1.4368275436460327</v>
      </c>
      <c r="G98" s="25">
        <f t="shared" si="9"/>
        <v>0.005853135855677453</v>
      </c>
    </row>
    <row r="99" spans="1:18" ht="15">
      <c r="A99" s="28">
        <v>89</v>
      </c>
      <c r="B99" s="28">
        <v>57</v>
      </c>
      <c r="C99" s="28">
        <v>36.333333333333336</v>
      </c>
      <c r="D99" s="28">
        <v>30</v>
      </c>
      <c r="E99" s="28">
        <f t="shared" si="7"/>
        <v>1.2111111111111112</v>
      </c>
      <c r="F99" s="28">
        <f t="shared" si="8"/>
        <v>1.4368275436460327</v>
      </c>
      <c r="G99" s="25">
        <f t="shared" si="9"/>
        <v>0.05094790791629175</v>
      </c>
      <c r="R99" s="6"/>
    </row>
    <row r="100" spans="1:18" ht="15">
      <c r="A100" s="28">
        <v>90</v>
      </c>
      <c r="B100" s="28">
        <v>58</v>
      </c>
      <c r="C100" s="28">
        <v>33.333333333333336</v>
      </c>
      <c r="D100" s="28">
        <v>30</v>
      </c>
      <c r="E100" s="28">
        <f t="shared" si="7"/>
        <v>1.1111111111111112</v>
      </c>
      <c r="F100" s="28">
        <f t="shared" si="8"/>
        <v>1.4187996208013194</v>
      </c>
      <c r="G100" s="25">
        <f t="shared" si="9"/>
        <v>0.09467221899538136</v>
      </c>
      <c r="R100" s="7"/>
    </row>
    <row r="101" spans="1:7" ht="15">
      <c r="A101" s="28">
        <v>91</v>
      </c>
      <c r="B101" s="28">
        <v>58</v>
      </c>
      <c r="C101" s="28">
        <v>35</v>
      </c>
      <c r="D101" s="28">
        <v>30</v>
      </c>
      <c r="E101" s="28">
        <f t="shared" si="7"/>
        <v>1.1666666666666667</v>
      </c>
      <c r="F101" s="28">
        <f t="shared" si="8"/>
        <v>1.4187996208013194</v>
      </c>
      <c r="G101" s="25">
        <f t="shared" si="9"/>
        <v>0.06357102656066685</v>
      </c>
    </row>
    <row r="102" spans="1:7" ht="15">
      <c r="A102" s="28">
        <v>92</v>
      </c>
      <c r="B102" s="28">
        <v>58</v>
      </c>
      <c r="C102" s="28">
        <v>37.666666666666664</v>
      </c>
      <c r="D102" s="28">
        <v>30</v>
      </c>
      <c r="E102" s="28">
        <f t="shared" si="7"/>
        <v>1.2555555555555555</v>
      </c>
      <c r="F102" s="28">
        <f t="shared" si="8"/>
        <v>1.4187996208013194</v>
      </c>
      <c r="G102" s="25">
        <f t="shared" si="9"/>
        <v>0.026648624837963205</v>
      </c>
    </row>
    <row r="103" spans="1:7" ht="15">
      <c r="A103" s="28">
        <v>93</v>
      </c>
      <c r="B103" s="28">
        <v>58.2</v>
      </c>
      <c r="C103" s="28">
        <v>43</v>
      </c>
      <c r="D103" s="28">
        <v>30</v>
      </c>
      <c r="E103" s="28">
        <f t="shared" si="7"/>
        <v>1.4333333333333333</v>
      </c>
      <c r="F103" s="28">
        <f t="shared" si="8"/>
        <v>1.4152481876115524</v>
      </c>
      <c r="G103" s="25">
        <f t="shared" si="9"/>
        <v>0.00032707249577805335</v>
      </c>
    </row>
    <row r="104" spans="1:7" ht="15">
      <c r="A104" s="28">
        <v>94</v>
      </c>
      <c r="B104" s="28">
        <v>58.8</v>
      </c>
      <c r="C104" s="28">
        <v>48</v>
      </c>
      <c r="D104" s="28">
        <v>30</v>
      </c>
      <c r="E104" s="28">
        <f t="shared" si="7"/>
        <v>1.6</v>
      </c>
      <c r="F104" s="28">
        <f t="shared" si="8"/>
        <v>1.4046997691275096</v>
      </c>
      <c r="G104" s="25">
        <f t="shared" si="9"/>
        <v>0.03814218017884809</v>
      </c>
    </row>
    <row r="105" spans="1:7" ht="15">
      <c r="A105" s="28">
        <v>95</v>
      </c>
      <c r="B105" s="28">
        <v>59</v>
      </c>
      <c r="C105" s="28">
        <v>53</v>
      </c>
      <c r="D105" s="28">
        <v>30</v>
      </c>
      <c r="E105" s="28">
        <f t="shared" si="7"/>
        <v>1.7666666666666666</v>
      </c>
      <c r="F105" s="28">
        <f t="shared" si="8"/>
        <v>1.4012184859841195</v>
      </c>
      <c r="G105" s="25">
        <f t="shared" si="9"/>
        <v>0.1335523727641836</v>
      </c>
    </row>
    <row r="106" spans="1:7" ht="15">
      <c r="A106" s="28">
        <v>96</v>
      </c>
      <c r="B106" s="28">
        <v>60</v>
      </c>
      <c r="C106" s="28">
        <v>41.666666666666664</v>
      </c>
      <c r="D106" s="28">
        <v>30</v>
      </c>
      <c r="E106" s="28">
        <f t="shared" si="7"/>
        <v>1.3888888888888888</v>
      </c>
      <c r="F106" s="28">
        <f t="shared" si="8"/>
        <v>1.3840677332926214</v>
      </c>
      <c r="G106" s="25">
        <f t="shared" si="9"/>
        <v>2.3243541283420376E-05</v>
      </c>
    </row>
    <row r="107" spans="1:7" ht="15">
      <c r="A107" s="28">
        <v>97</v>
      </c>
      <c r="B107" s="28">
        <v>60</v>
      </c>
      <c r="C107" s="28">
        <v>32.333333333333336</v>
      </c>
      <c r="D107" s="28">
        <v>30</v>
      </c>
      <c r="E107" s="28">
        <f aca="true" t="shared" si="10" ref="E107:E138">C107/D107</f>
        <v>1.077777777777778</v>
      </c>
      <c r="F107" s="28">
        <f aca="true" t="shared" si="11" ref="F107:F138">1/($C$3*B107+$C$4)</f>
        <v>1.3840677332926214</v>
      </c>
      <c r="G107" s="25">
        <f t="shared" si="9"/>
        <v>0.09381353684928481</v>
      </c>
    </row>
    <row r="108" spans="1:7" ht="15">
      <c r="A108" s="28">
        <v>98</v>
      </c>
      <c r="B108" s="28">
        <v>60</v>
      </c>
      <c r="C108" s="28">
        <v>51.56666666666666</v>
      </c>
      <c r="D108" s="28">
        <v>30</v>
      </c>
      <c r="E108" s="28">
        <f t="shared" si="10"/>
        <v>1.7188888888888887</v>
      </c>
      <c r="F108" s="28">
        <f t="shared" si="11"/>
        <v>1.3840677332926214</v>
      </c>
      <c r="G108" s="25">
        <f t="shared" si="9"/>
        <v>0.1121052062348198</v>
      </c>
    </row>
    <row r="109" spans="1:7" ht="15">
      <c r="A109" s="28">
        <v>99</v>
      </c>
      <c r="B109" s="28">
        <v>60</v>
      </c>
      <c r="C109" s="28">
        <v>32</v>
      </c>
      <c r="D109" s="28">
        <v>30</v>
      </c>
      <c r="E109" s="28">
        <f t="shared" si="10"/>
        <v>1.0666666666666667</v>
      </c>
      <c r="F109" s="28">
        <f t="shared" si="11"/>
        <v>1.3840677332926214</v>
      </c>
      <c r="G109" s="25">
        <f t="shared" si="9"/>
        <v>0.10074343709529379</v>
      </c>
    </row>
    <row r="110" spans="1:7" ht="15">
      <c r="A110" s="28">
        <v>100</v>
      </c>
      <c r="B110" s="28">
        <v>60</v>
      </c>
      <c r="C110" s="28">
        <v>50.333333333333336</v>
      </c>
      <c r="D110" s="28">
        <v>30</v>
      </c>
      <c r="E110" s="28">
        <f t="shared" si="10"/>
        <v>1.6777777777777778</v>
      </c>
      <c r="F110" s="28">
        <f t="shared" si="11"/>
        <v>1.3840677332926214</v>
      </c>
      <c r="G110" s="25">
        <f t="shared" si="9"/>
        <v>0.08626559023147252</v>
      </c>
    </row>
    <row r="111" spans="1:7" ht="15">
      <c r="A111" s="28">
        <v>101</v>
      </c>
      <c r="B111" s="28">
        <v>60</v>
      </c>
      <c r="C111" s="28">
        <v>49.666666666666664</v>
      </c>
      <c r="D111" s="28">
        <v>30</v>
      </c>
      <c r="E111" s="28">
        <f t="shared" si="10"/>
        <v>1.6555555555555554</v>
      </c>
      <c r="F111" s="28">
        <f t="shared" si="11"/>
        <v>1.3840677332926214</v>
      </c>
      <c r="G111" s="25">
        <f t="shared" si="9"/>
        <v>0.07370563763707044</v>
      </c>
    </row>
    <row r="112" spans="1:7" ht="15">
      <c r="A112" s="28">
        <v>102</v>
      </c>
      <c r="B112" s="28">
        <v>60</v>
      </c>
      <c r="C112" s="28">
        <v>41.333333333333336</v>
      </c>
      <c r="D112" s="28">
        <v>30</v>
      </c>
      <c r="E112" s="28">
        <f t="shared" si="10"/>
        <v>1.3777777777777778</v>
      </c>
      <c r="F112" s="28">
        <f t="shared" si="11"/>
        <v>1.3840677332926214</v>
      </c>
      <c r="G112" s="25">
        <f t="shared" si="9"/>
        <v>3.956354037871244E-05</v>
      </c>
    </row>
    <row r="113" spans="1:7" ht="15">
      <c r="A113" s="28">
        <v>103</v>
      </c>
      <c r="B113" s="28">
        <v>60</v>
      </c>
      <c r="C113" s="28">
        <v>39.333333333333336</v>
      </c>
      <c r="D113" s="28">
        <v>30</v>
      </c>
      <c r="E113" s="28">
        <f t="shared" si="10"/>
        <v>1.3111111111111111</v>
      </c>
      <c r="F113" s="28">
        <f t="shared" si="11"/>
        <v>1.3840677332926214</v>
      </c>
      <c r="G113" s="25">
        <f t="shared" si="9"/>
        <v>0.005322668720135646</v>
      </c>
    </row>
    <row r="114" spans="1:7" ht="15">
      <c r="A114" s="28">
        <v>104</v>
      </c>
      <c r="B114" s="28">
        <v>60</v>
      </c>
      <c r="C114" s="28">
        <v>48.333333333333336</v>
      </c>
      <c r="D114" s="28">
        <v>30</v>
      </c>
      <c r="E114" s="28">
        <f t="shared" si="10"/>
        <v>1.6111111111111112</v>
      </c>
      <c r="F114" s="28">
        <f t="shared" si="11"/>
        <v>1.3840677332926214</v>
      </c>
      <c r="G114" s="25">
        <f t="shared" si="9"/>
        <v>0.051548695411229466</v>
      </c>
    </row>
    <row r="115" spans="1:7" ht="15">
      <c r="A115" s="28">
        <v>105</v>
      </c>
      <c r="B115" s="28">
        <v>60</v>
      </c>
      <c r="C115" s="28">
        <v>47</v>
      </c>
      <c r="D115" s="28">
        <v>30</v>
      </c>
      <c r="E115" s="28">
        <f t="shared" si="10"/>
        <v>1.5666666666666667</v>
      </c>
      <c r="F115" s="28">
        <f t="shared" si="11"/>
        <v>1.3840677332926214</v>
      </c>
      <c r="G115" s="25">
        <f t="shared" si="9"/>
        <v>0.033342370469339</v>
      </c>
    </row>
    <row r="116" spans="1:7" ht="15">
      <c r="A116" s="28">
        <v>106</v>
      </c>
      <c r="B116" s="28">
        <v>60.3</v>
      </c>
      <c r="C116" s="28">
        <v>36.333333333333336</v>
      </c>
      <c r="D116" s="28">
        <v>30</v>
      </c>
      <c r="E116" s="28">
        <f t="shared" si="10"/>
        <v>1.2111111111111112</v>
      </c>
      <c r="F116" s="28">
        <f t="shared" si="11"/>
        <v>1.379004078022732</v>
      </c>
      <c r="G116" s="25">
        <f t="shared" si="9"/>
        <v>0.028188048338386562</v>
      </c>
    </row>
    <row r="117" spans="1:7" ht="15">
      <c r="A117" s="28">
        <v>107</v>
      </c>
      <c r="B117" s="28">
        <v>61</v>
      </c>
      <c r="C117" s="28">
        <v>35.333333333333336</v>
      </c>
      <c r="D117" s="28">
        <v>30</v>
      </c>
      <c r="E117" s="28">
        <f t="shared" si="10"/>
        <v>1.1777777777777778</v>
      </c>
      <c r="F117" s="28">
        <f t="shared" si="11"/>
        <v>1.3673317503378952</v>
      </c>
      <c r="G117" s="25">
        <f t="shared" si="9"/>
        <v>0.035930708513321745</v>
      </c>
    </row>
    <row r="118" spans="1:7" ht="15">
      <c r="A118" s="28">
        <v>108</v>
      </c>
      <c r="B118" s="28">
        <v>61.6</v>
      </c>
      <c r="C118" s="28">
        <v>53.333333333333336</v>
      </c>
      <c r="D118" s="28">
        <v>30</v>
      </c>
      <c r="E118" s="28">
        <f t="shared" si="10"/>
        <v>1.777777777777778</v>
      </c>
      <c r="F118" s="28">
        <f t="shared" si="11"/>
        <v>1.357483035970161</v>
      </c>
      <c r="G118" s="25">
        <f t="shared" si="9"/>
        <v>0.1766476699911313</v>
      </c>
    </row>
    <row r="119" spans="1:7" ht="15">
      <c r="A119" s="28">
        <v>109</v>
      </c>
      <c r="B119" s="28">
        <v>62</v>
      </c>
      <c r="C119" s="28">
        <v>54.76666666666667</v>
      </c>
      <c r="D119" s="28">
        <v>30</v>
      </c>
      <c r="E119" s="28">
        <f t="shared" si="10"/>
        <v>1.8255555555555558</v>
      </c>
      <c r="F119" s="28">
        <f t="shared" si="11"/>
        <v>1.3509956708417508</v>
      </c>
      <c r="G119" s="25">
        <f t="shared" si="9"/>
        <v>0.22520708417957994</v>
      </c>
    </row>
    <row r="120" spans="1:7" ht="15">
      <c r="A120" s="28">
        <v>110</v>
      </c>
      <c r="B120" s="28">
        <v>62</v>
      </c>
      <c r="C120" s="28">
        <v>47.666666666666664</v>
      </c>
      <c r="D120" s="28">
        <v>30</v>
      </c>
      <c r="E120" s="28">
        <f t="shared" si="10"/>
        <v>1.5888888888888888</v>
      </c>
      <c r="F120" s="28">
        <f t="shared" si="11"/>
        <v>1.3509956708417508</v>
      </c>
      <c r="G120" s="25">
        <f t="shared" si="9"/>
        <v>0.05659318319282316</v>
      </c>
    </row>
    <row r="121" spans="1:7" ht="15">
      <c r="A121" s="28">
        <v>111</v>
      </c>
      <c r="B121" s="28">
        <v>62</v>
      </c>
      <c r="C121" s="28">
        <v>38</v>
      </c>
      <c r="D121" s="28">
        <v>30</v>
      </c>
      <c r="E121" s="28">
        <f t="shared" si="10"/>
        <v>1.2666666666666666</v>
      </c>
      <c r="F121" s="28">
        <f t="shared" si="11"/>
        <v>1.3509956708417508</v>
      </c>
      <c r="G121" s="25">
        <f t="shared" si="9"/>
        <v>0.007111380945161361</v>
      </c>
    </row>
    <row r="122" spans="1:7" ht="15">
      <c r="A122" s="28">
        <v>112</v>
      </c>
      <c r="B122" s="28">
        <v>62</v>
      </c>
      <c r="C122" s="28">
        <v>46.666666666666664</v>
      </c>
      <c r="D122" s="28">
        <v>30</v>
      </c>
      <c r="E122" s="28">
        <f t="shared" si="10"/>
        <v>1.5555555555555556</v>
      </c>
      <c r="F122" s="28">
        <f t="shared" si="11"/>
        <v>1.3509956708417508</v>
      </c>
      <c r="G122" s="25">
        <f t="shared" si="9"/>
        <v>0.04184474643412512</v>
      </c>
    </row>
    <row r="123" spans="1:7" ht="15">
      <c r="A123" s="28">
        <v>113</v>
      </c>
      <c r="B123" s="28">
        <v>62</v>
      </c>
      <c r="C123" s="28">
        <v>40.333333333333336</v>
      </c>
      <c r="D123" s="28">
        <v>30</v>
      </c>
      <c r="E123" s="28">
        <f t="shared" si="10"/>
        <v>1.3444444444444446</v>
      </c>
      <c r="F123" s="28">
        <f t="shared" si="11"/>
        <v>1.3509956708417508</v>
      </c>
      <c r="G123" s="25">
        <f t="shared" si="9"/>
        <v>4.291856730876169E-05</v>
      </c>
    </row>
    <row r="124" spans="1:7" ht="15">
      <c r="A124" s="28">
        <v>114</v>
      </c>
      <c r="B124" s="28">
        <v>62.2</v>
      </c>
      <c r="C124" s="28">
        <v>34.333333333333336</v>
      </c>
      <c r="D124" s="28">
        <v>30</v>
      </c>
      <c r="E124" s="28">
        <f t="shared" si="10"/>
        <v>1.1444444444444446</v>
      </c>
      <c r="F124" s="28">
        <f t="shared" si="11"/>
        <v>1.3477751850218305</v>
      </c>
      <c r="G124" s="25">
        <f t="shared" si="9"/>
        <v>0.041343390063748195</v>
      </c>
    </row>
    <row r="125" spans="1:7" ht="15">
      <c r="A125" s="28">
        <v>115</v>
      </c>
      <c r="B125" s="28">
        <v>62.2</v>
      </c>
      <c r="C125" s="28">
        <v>40.166666666666664</v>
      </c>
      <c r="D125" s="28">
        <v>30</v>
      </c>
      <c r="E125" s="28">
        <f t="shared" si="10"/>
        <v>1.3388888888888888</v>
      </c>
      <c r="F125" s="28">
        <f t="shared" si="11"/>
        <v>1.3477751850218305</v>
      </c>
      <c r="G125" s="25">
        <f t="shared" si="9"/>
        <v>7.896625896233414E-05</v>
      </c>
    </row>
    <row r="126" spans="1:7" ht="15">
      <c r="A126" s="28">
        <v>116</v>
      </c>
      <c r="B126" s="28">
        <v>63</v>
      </c>
      <c r="C126" s="28">
        <v>53.666666666666664</v>
      </c>
      <c r="D126" s="28">
        <v>30</v>
      </c>
      <c r="E126" s="28">
        <f t="shared" si="10"/>
        <v>1.7888888888888888</v>
      </c>
      <c r="F126" s="28">
        <f t="shared" si="11"/>
        <v>1.3350453305924834</v>
      </c>
      <c r="G126" s="25">
        <f t="shared" si="9"/>
        <v>0.20597397540714266</v>
      </c>
    </row>
    <row r="127" spans="1:7" ht="15">
      <c r="A127" s="28">
        <v>117</v>
      </c>
      <c r="B127" s="28">
        <v>63</v>
      </c>
      <c r="C127" s="28">
        <v>34.333333333333336</v>
      </c>
      <c r="D127" s="28">
        <v>30</v>
      </c>
      <c r="E127" s="28">
        <f t="shared" si="10"/>
        <v>1.1444444444444446</v>
      </c>
      <c r="F127" s="28">
        <f t="shared" si="11"/>
        <v>1.3350453305924834</v>
      </c>
      <c r="G127" s="25">
        <f t="shared" si="9"/>
        <v>0.03632869780041766</v>
      </c>
    </row>
    <row r="128" spans="1:7" ht="15">
      <c r="A128" s="28">
        <v>118</v>
      </c>
      <c r="B128" s="28">
        <v>63</v>
      </c>
      <c r="C128" s="28">
        <v>27.333333333333332</v>
      </c>
      <c r="D128" s="28">
        <v>30</v>
      </c>
      <c r="E128" s="28">
        <f t="shared" si="10"/>
        <v>0.9111111111111111</v>
      </c>
      <c r="F128" s="28">
        <f t="shared" si="11"/>
        <v>1.3350453305924834</v>
      </c>
      <c r="G128" s="25">
        <f t="shared" si="9"/>
        <v>0.17972022244728036</v>
      </c>
    </row>
    <row r="129" spans="1:7" ht="15">
      <c r="A129" s="28">
        <v>119</v>
      </c>
      <c r="B129" s="28">
        <v>63.4</v>
      </c>
      <c r="C129" s="28">
        <v>51.333333333333336</v>
      </c>
      <c r="D129" s="28">
        <v>30</v>
      </c>
      <c r="E129" s="28">
        <f t="shared" si="10"/>
        <v>1.7111111111111112</v>
      </c>
      <c r="F129" s="28">
        <f t="shared" si="11"/>
        <v>1.3287701554605122</v>
      </c>
      <c r="G129" s="25">
        <f t="shared" si="9"/>
        <v>0.1461846063678133</v>
      </c>
    </row>
    <row r="130" spans="1:7" ht="15">
      <c r="A130" s="28">
        <v>120</v>
      </c>
      <c r="B130" s="28">
        <v>64</v>
      </c>
      <c r="C130" s="28">
        <v>44</v>
      </c>
      <c r="D130" s="28">
        <v>30</v>
      </c>
      <c r="E130" s="28">
        <f t="shared" si="10"/>
        <v>1.4666666666666666</v>
      </c>
      <c r="F130" s="28">
        <f t="shared" si="11"/>
        <v>1.3194672264842244</v>
      </c>
      <c r="G130" s="25">
        <f t="shared" si="9"/>
        <v>0.021667675190024358</v>
      </c>
    </row>
    <row r="131" spans="1:7" ht="15">
      <c r="A131" s="28">
        <v>121</v>
      </c>
      <c r="B131" s="28">
        <v>64</v>
      </c>
      <c r="C131" s="28">
        <v>43.73333333333333</v>
      </c>
      <c r="D131" s="28">
        <v>30</v>
      </c>
      <c r="E131" s="28">
        <f t="shared" si="10"/>
        <v>1.4577777777777776</v>
      </c>
      <c r="F131" s="28">
        <f t="shared" si="11"/>
        <v>1.3194672264842244</v>
      </c>
      <c r="G131" s="25">
        <f t="shared" si="9"/>
        <v>0.019129808599126608</v>
      </c>
    </row>
    <row r="132" spans="1:7" ht="15">
      <c r="A132" s="28">
        <v>122</v>
      </c>
      <c r="B132" s="28">
        <v>64</v>
      </c>
      <c r="C132" s="28">
        <v>26.16666666666667</v>
      </c>
      <c r="D132" s="28">
        <v>30</v>
      </c>
      <c r="E132" s="28">
        <f t="shared" si="10"/>
        <v>0.8722222222222223</v>
      </c>
      <c r="F132" s="28">
        <f t="shared" si="11"/>
        <v>1.3194672264842244</v>
      </c>
      <c r="G132" s="25">
        <f t="shared" si="9"/>
        <v>0.20002809383731826</v>
      </c>
    </row>
    <row r="133" spans="1:7" ht="15">
      <c r="A133" s="28">
        <v>123</v>
      </c>
      <c r="B133" s="28">
        <v>65</v>
      </c>
      <c r="C133" s="28">
        <v>48</v>
      </c>
      <c r="D133" s="28">
        <v>30</v>
      </c>
      <c r="E133" s="28">
        <f t="shared" si="10"/>
        <v>1.6</v>
      </c>
      <c r="F133" s="28">
        <f t="shared" si="11"/>
        <v>1.3042484783909323</v>
      </c>
      <c r="G133" s="25">
        <f t="shared" si="9"/>
        <v>0.0874689625340789</v>
      </c>
    </row>
    <row r="134" spans="1:7" ht="15">
      <c r="A134" s="28">
        <v>124</v>
      </c>
      <c r="B134" s="28">
        <v>65</v>
      </c>
      <c r="C134" s="28">
        <v>46.73333333333334</v>
      </c>
      <c r="D134" s="28">
        <v>30</v>
      </c>
      <c r="E134" s="28">
        <f t="shared" si="10"/>
        <v>1.5577777777777781</v>
      </c>
      <c r="F134" s="28">
        <f t="shared" si="11"/>
        <v>1.3042484783909323</v>
      </c>
      <c r="G134" s="25">
        <f t="shared" si="9"/>
        <v>0.06427710564758493</v>
      </c>
    </row>
    <row r="135" spans="1:7" ht="15">
      <c r="A135" s="28">
        <v>125</v>
      </c>
      <c r="B135" s="28">
        <v>66</v>
      </c>
      <c r="C135" s="28">
        <v>44.666666666666664</v>
      </c>
      <c r="D135" s="28">
        <v>30</v>
      </c>
      <c r="E135" s="28">
        <f t="shared" si="10"/>
        <v>1.4888888888888887</v>
      </c>
      <c r="F135" s="28">
        <f t="shared" si="11"/>
        <v>1.2893767936487788</v>
      </c>
      <c r="G135" s="25">
        <f t="shared" si="9"/>
        <v>0.039805076147098696</v>
      </c>
    </row>
    <row r="136" spans="1:7" ht="15">
      <c r="A136" s="28">
        <v>126</v>
      </c>
      <c r="B136" s="28">
        <v>66</v>
      </c>
      <c r="C136" s="28">
        <v>41</v>
      </c>
      <c r="D136" s="28">
        <v>30</v>
      </c>
      <c r="E136" s="28">
        <f t="shared" si="10"/>
        <v>1.3666666666666667</v>
      </c>
      <c r="F136" s="28">
        <f t="shared" si="11"/>
        <v>1.2893767936487788</v>
      </c>
      <c r="G136" s="25">
        <f t="shared" si="9"/>
        <v>0.00597372447112124</v>
      </c>
    </row>
    <row r="137" spans="1:7" ht="15">
      <c r="A137" s="28">
        <v>127</v>
      </c>
      <c r="B137" s="28">
        <v>66</v>
      </c>
      <c r="C137" s="28">
        <v>42.333333333333336</v>
      </c>
      <c r="D137" s="28">
        <v>30</v>
      </c>
      <c r="E137" s="28">
        <f t="shared" si="10"/>
        <v>1.4111111111111112</v>
      </c>
      <c r="F137" s="28">
        <f t="shared" si="11"/>
        <v>1.2893767936487788</v>
      </c>
      <c r="G137" s="25">
        <f t="shared" si="9"/>
        <v>0.014819244048019934</v>
      </c>
    </row>
    <row r="138" spans="1:7" ht="15">
      <c r="A138" s="28">
        <v>128</v>
      </c>
      <c r="B138" s="28">
        <v>66</v>
      </c>
      <c r="C138" s="28">
        <v>29.333333333333332</v>
      </c>
      <c r="D138" s="28">
        <v>30</v>
      </c>
      <c r="E138" s="28">
        <f t="shared" si="10"/>
        <v>0.9777777777777777</v>
      </c>
      <c r="F138" s="28">
        <f t="shared" si="11"/>
        <v>1.2893767936487788</v>
      </c>
      <c r="G138" s="25">
        <f t="shared" si="9"/>
        <v>0.09709394669177634</v>
      </c>
    </row>
    <row r="139" spans="1:7" ht="15">
      <c r="A139" s="28">
        <v>129</v>
      </c>
      <c r="B139" s="28">
        <v>66</v>
      </c>
      <c r="C139" s="28">
        <v>43.666666666666664</v>
      </c>
      <c r="D139" s="28">
        <v>30</v>
      </c>
      <c r="E139" s="28">
        <f aca="true" t="shared" si="12" ref="E139:E170">C139/D139</f>
        <v>1.4555555555555555</v>
      </c>
      <c r="F139" s="28">
        <f aca="true" t="shared" si="13" ref="F139:F170">1/($C$3*B139+$C$4)</f>
        <v>1.2893767936487788</v>
      </c>
      <c r="G139" s="25">
        <f t="shared" si="9"/>
        <v>0.027615380908869183</v>
      </c>
    </row>
    <row r="140" spans="1:7" ht="15">
      <c r="A140" s="28">
        <v>130</v>
      </c>
      <c r="B140" s="28">
        <v>66.4</v>
      </c>
      <c r="C140" s="28">
        <v>32.666666666666664</v>
      </c>
      <c r="D140" s="28">
        <v>30</v>
      </c>
      <c r="E140" s="28">
        <f t="shared" si="12"/>
        <v>1.0888888888888888</v>
      </c>
      <c r="F140" s="28">
        <f t="shared" si="13"/>
        <v>1.2835226502000585</v>
      </c>
      <c r="G140" s="25">
        <f aca="true" t="shared" si="14" ref="G140:G203">(E140-F140)^2</f>
        <v>0.03788230104213339</v>
      </c>
    </row>
    <row r="141" spans="1:7" ht="15">
      <c r="A141" s="28">
        <v>131</v>
      </c>
      <c r="B141" s="28">
        <v>67</v>
      </c>
      <c r="C141" s="28">
        <v>28.666666666666668</v>
      </c>
      <c r="D141" s="28">
        <v>30</v>
      </c>
      <c r="E141" s="28">
        <f t="shared" si="12"/>
        <v>0.9555555555555556</v>
      </c>
      <c r="F141" s="28">
        <f t="shared" si="13"/>
        <v>1.2748404339410704</v>
      </c>
      <c r="G141" s="25">
        <f t="shared" si="14"/>
        <v>0.10194283356565297</v>
      </c>
    </row>
    <row r="142" spans="1:7" ht="15">
      <c r="A142" s="28">
        <v>132</v>
      </c>
      <c r="B142" s="28">
        <v>67</v>
      </c>
      <c r="C142" s="28">
        <v>40.166666666666664</v>
      </c>
      <c r="D142" s="28">
        <v>30</v>
      </c>
      <c r="E142" s="28">
        <f t="shared" si="12"/>
        <v>1.3388888888888888</v>
      </c>
      <c r="F142" s="28">
        <f t="shared" si="13"/>
        <v>1.2748404339410704</v>
      </c>
      <c r="G142" s="25">
        <f t="shared" si="14"/>
        <v>0.004102204581202725</v>
      </c>
    </row>
    <row r="143" spans="1:7" ht="15">
      <c r="A143" s="28">
        <v>133</v>
      </c>
      <c r="B143" s="28">
        <v>67.2</v>
      </c>
      <c r="C143" s="28">
        <v>29.5</v>
      </c>
      <c r="D143" s="28">
        <v>30</v>
      </c>
      <c r="E143" s="28">
        <f t="shared" si="12"/>
        <v>0.9833333333333333</v>
      </c>
      <c r="F143" s="28">
        <f t="shared" si="13"/>
        <v>1.2719724052140842</v>
      </c>
      <c r="G143" s="25">
        <f t="shared" si="14"/>
        <v>0.08331251381618128</v>
      </c>
    </row>
    <row r="144" spans="1:7" ht="15">
      <c r="A144" s="28">
        <v>134</v>
      </c>
      <c r="B144" s="28">
        <v>67.3</v>
      </c>
      <c r="C144" s="28">
        <v>50</v>
      </c>
      <c r="D144" s="28">
        <v>30</v>
      </c>
      <c r="E144" s="28">
        <f t="shared" si="12"/>
        <v>1.6666666666666667</v>
      </c>
      <c r="F144" s="28">
        <f t="shared" si="13"/>
        <v>1.2705432246005672</v>
      </c>
      <c r="G144" s="25">
        <f t="shared" si="14"/>
        <v>0.15691378135429448</v>
      </c>
    </row>
    <row r="145" spans="1:7" ht="15">
      <c r="A145" s="28">
        <v>135</v>
      </c>
      <c r="B145" s="28">
        <v>68</v>
      </c>
      <c r="C145" s="28">
        <v>28</v>
      </c>
      <c r="D145" s="28">
        <v>30</v>
      </c>
      <c r="E145" s="28">
        <f t="shared" si="12"/>
        <v>0.9333333333333333</v>
      </c>
      <c r="F145" s="28">
        <f t="shared" si="13"/>
        <v>1.260628184398227</v>
      </c>
      <c r="G145" s="25">
        <f t="shared" si="14"/>
        <v>0.10712191953359092</v>
      </c>
    </row>
    <row r="146" spans="1:7" ht="15">
      <c r="A146" s="28">
        <v>136</v>
      </c>
      <c r="B146" s="28">
        <v>68</v>
      </c>
      <c r="C146" s="28">
        <v>35.333333333333336</v>
      </c>
      <c r="D146" s="28">
        <v>30</v>
      </c>
      <c r="E146" s="28">
        <f t="shared" si="12"/>
        <v>1.1777777777777778</v>
      </c>
      <c r="F146" s="28">
        <f t="shared" si="13"/>
        <v>1.260628184398227</v>
      </c>
      <c r="G146" s="25">
        <f t="shared" si="14"/>
        <v>0.006864189877173769</v>
      </c>
    </row>
    <row r="147" spans="1:7" ht="15">
      <c r="A147" s="28">
        <v>137</v>
      </c>
      <c r="B147" s="28">
        <v>68</v>
      </c>
      <c r="C147" s="28">
        <v>44.666666666666664</v>
      </c>
      <c r="D147" s="28">
        <v>30</v>
      </c>
      <c r="E147" s="28">
        <f t="shared" si="12"/>
        <v>1.4888888888888887</v>
      </c>
      <c r="F147" s="28">
        <f t="shared" si="13"/>
        <v>1.260628184398227</v>
      </c>
      <c r="G147" s="25">
        <f t="shared" si="14"/>
        <v>0.052102949214573195</v>
      </c>
    </row>
    <row r="148" spans="1:7" ht="15">
      <c r="A148" s="28">
        <v>138</v>
      </c>
      <c r="B148" s="28">
        <v>68</v>
      </c>
      <c r="C148" s="28">
        <v>42.633333333333326</v>
      </c>
      <c r="D148" s="28">
        <v>30</v>
      </c>
      <c r="E148" s="28">
        <f t="shared" si="12"/>
        <v>1.4211111111111108</v>
      </c>
      <c r="F148" s="28">
        <f t="shared" si="13"/>
        <v>1.260628184398227</v>
      </c>
      <c r="G148" s="25">
        <f t="shared" si="14"/>
        <v>0.025754769766332827</v>
      </c>
    </row>
    <row r="149" spans="1:7" ht="15">
      <c r="A149" s="28">
        <v>139</v>
      </c>
      <c r="B149" s="28">
        <v>68</v>
      </c>
      <c r="C149" s="28">
        <v>38.03333333333334</v>
      </c>
      <c r="D149" s="28">
        <v>30</v>
      </c>
      <c r="E149" s="28">
        <f t="shared" si="12"/>
        <v>1.267777777777778</v>
      </c>
      <c r="F149" s="28">
        <f t="shared" si="13"/>
        <v>1.260628184398227</v>
      </c>
      <c r="G149" s="25">
        <f t="shared" si="14"/>
        <v>5.111668549291807E-05</v>
      </c>
    </row>
    <row r="150" spans="1:7" ht="15">
      <c r="A150" s="28">
        <v>140</v>
      </c>
      <c r="B150" s="28">
        <v>68</v>
      </c>
      <c r="C150" s="28">
        <v>32.96666666666666</v>
      </c>
      <c r="D150" s="28">
        <v>30</v>
      </c>
      <c r="E150" s="28">
        <f t="shared" si="12"/>
        <v>1.0988888888888888</v>
      </c>
      <c r="F150" s="28">
        <f t="shared" si="13"/>
        <v>1.260628184398227</v>
      </c>
      <c r="G150" s="25">
        <f t="shared" si="14"/>
        <v>0.026159599711857023</v>
      </c>
    </row>
    <row r="151" spans="1:7" ht="15">
      <c r="A151" s="28">
        <v>141</v>
      </c>
      <c r="B151" s="28">
        <v>68.6</v>
      </c>
      <c r="C151" s="28">
        <v>35.46666666666667</v>
      </c>
      <c r="D151" s="28">
        <v>30</v>
      </c>
      <c r="E151" s="28">
        <f t="shared" si="12"/>
        <v>1.1822222222222223</v>
      </c>
      <c r="F151" s="28">
        <f t="shared" si="13"/>
        <v>1.2522519281611164</v>
      </c>
      <c r="G151" s="25">
        <f t="shared" si="14"/>
        <v>0.004904159713887983</v>
      </c>
    </row>
    <row r="152" spans="1:7" ht="15">
      <c r="A152" s="28">
        <v>142</v>
      </c>
      <c r="B152" s="28">
        <v>69</v>
      </c>
      <c r="C152" s="28">
        <v>37</v>
      </c>
      <c r="D152" s="28">
        <v>30</v>
      </c>
      <c r="E152" s="28">
        <f t="shared" si="12"/>
        <v>1.2333333333333334</v>
      </c>
      <c r="F152" s="28">
        <f t="shared" si="13"/>
        <v>1.2467293247418576</v>
      </c>
      <c r="G152" s="25">
        <f t="shared" si="14"/>
        <v>0.00017945258581725446</v>
      </c>
    </row>
    <row r="153" spans="1:7" ht="15">
      <c r="A153" s="28">
        <v>143</v>
      </c>
      <c r="B153" s="28">
        <v>69</v>
      </c>
      <c r="C153" s="28">
        <v>47.333333333333336</v>
      </c>
      <c r="D153" s="28">
        <v>30</v>
      </c>
      <c r="E153" s="28">
        <f t="shared" si="12"/>
        <v>1.577777777777778</v>
      </c>
      <c r="F153" s="28">
        <f t="shared" si="13"/>
        <v>1.2467293247418576</v>
      </c>
      <c r="G153" s="25">
        <f t="shared" si="14"/>
        <v>0.10959307825747595</v>
      </c>
    </row>
    <row r="154" spans="1:7" ht="15">
      <c r="A154" s="28">
        <v>144</v>
      </c>
      <c r="B154" s="28">
        <v>69</v>
      </c>
      <c r="C154" s="28">
        <v>37</v>
      </c>
      <c r="D154" s="28">
        <v>30</v>
      </c>
      <c r="E154" s="28">
        <f t="shared" si="12"/>
        <v>1.2333333333333334</v>
      </c>
      <c r="F154" s="28">
        <f t="shared" si="13"/>
        <v>1.2467293247418576</v>
      </c>
      <c r="G154" s="25">
        <f t="shared" si="14"/>
        <v>0.00017945258581725446</v>
      </c>
    </row>
    <row r="155" spans="1:7" ht="15">
      <c r="A155" s="28">
        <v>145</v>
      </c>
      <c r="B155" s="28">
        <v>69</v>
      </c>
      <c r="C155" s="28">
        <v>39.333333333333336</v>
      </c>
      <c r="D155" s="28">
        <v>30</v>
      </c>
      <c r="E155" s="28">
        <f t="shared" si="12"/>
        <v>1.3111111111111111</v>
      </c>
      <c r="F155" s="28">
        <f t="shared" si="13"/>
        <v>1.2467293247418576</v>
      </c>
      <c r="G155" s="25">
        <f t="shared" si="14"/>
        <v>0.004145014416096197</v>
      </c>
    </row>
    <row r="156" spans="1:7" ht="15">
      <c r="A156" s="28">
        <v>146</v>
      </c>
      <c r="B156" s="28">
        <v>70</v>
      </c>
      <c r="C156" s="28">
        <v>33.366666666666646</v>
      </c>
      <c r="D156" s="28">
        <v>30</v>
      </c>
      <c r="E156" s="28">
        <f t="shared" si="12"/>
        <v>1.1122222222222216</v>
      </c>
      <c r="F156" s="28">
        <f t="shared" si="13"/>
        <v>1.2331336023169004</v>
      </c>
      <c r="G156" s="25">
        <f t="shared" si="14"/>
        <v>0.014619561836399897</v>
      </c>
    </row>
    <row r="157" spans="1:7" ht="15">
      <c r="A157" s="28">
        <v>147</v>
      </c>
      <c r="B157" s="28">
        <v>70</v>
      </c>
      <c r="C157" s="28">
        <v>32</v>
      </c>
      <c r="D157" s="28">
        <v>30</v>
      </c>
      <c r="E157" s="28">
        <f t="shared" si="12"/>
        <v>1.0666666666666667</v>
      </c>
      <c r="F157" s="28">
        <f t="shared" si="13"/>
        <v>1.2331336023169004</v>
      </c>
      <c r="G157" s="25">
        <f t="shared" si="14"/>
        <v>0.02771124066477906</v>
      </c>
    </row>
    <row r="158" spans="1:7" ht="15">
      <c r="A158" s="28">
        <v>148</v>
      </c>
      <c r="B158" s="28">
        <v>70</v>
      </c>
      <c r="C158" s="28">
        <v>39</v>
      </c>
      <c r="D158" s="28">
        <v>30</v>
      </c>
      <c r="E158" s="28">
        <f t="shared" si="12"/>
        <v>1.3</v>
      </c>
      <c r="F158" s="28">
        <f t="shared" si="13"/>
        <v>1.2331336023169004</v>
      </c>
      <c r="G158" s="25">
        <f t="shared" si="14"/>
        <v>0.004471115139114435</v>
      </c>
    </row>
    <row r="159" spans="1:7" ht="15">
      <c r="A159" s="28">
        <v>149</v>
      </c>
      <c r="B159" s="28">
        <v>70</v>
      </c>
      <c r="C159" s="28">
        <v>35.666666666666664</v>
      </c>
      <c r="D159" s="28">
        <v>30</v>
      </c>
      <c r="E159" s="28">
        <f t="shared" si="12"/>
        <v>1.1888888888888889</v>
      </c>
      <c r="F159" s="28">
        <f t="shared" si="13"/>
        <v>1.2331336023169004</v>
      </c>
      <c r="G159" s="25">
        <f t="shared" si="14"/>
        <v>0.0019575946663268617</v>
      </c>
    </row>
    <row r="160" spans="1:7" ht="15">
      <c r="A160" s="28">
        <v>150</v>
      </c>
      <c r="B160" s="28">
        <v>70</v>
      </c>
      <c r="C160" s="28">
        <v>43.666666666666664</v>
      </c>
      <c r="D160" s="28">
        <v>30</v>
      </c>
      <c r="E160" s="28">
        <f t="shared" si="12"/>
        <v>1.4555555555555555</v>
      </c>
      <c r="F160" s="28">
        <f t="shared" si="13"/>
        <v>1.2331336023169004</v>
      </c>
      <c r="G160" s="25">
        <f t="shared" si="14"/>
        <v>0.04947152528249848</v>
      </c>
    </row>
    <row r="161" spans="1:7" ht="15">
      <c r="A161" s="28">
        <v>151</v>
      </c>
      <c r="B161" s="28">
        <v>70</v>
      </c>
      <c r="C161" s="28">
        <v>40</v>
      </c>
      <c r="D161" s="28">
        <v>30</v>
      </c>
      <c r="E161" s="28">
        <f t="shared" si="12"/>
        <v>1.3333333333333333</v>
      </c>
      <c r="F161" s="28">
        <f t="shared" si="13"/>
        <v>1.2331336023169004</v>
      </c>
      <c r="G161" s="25">
        <f t="shared" si="14"/>
        <v>0.010039986095765499</v>
      </c>
    </row>
    <row r="162" spans="1:7" ht="15">
      <c r="A162" s="28">
        <v>152</v>
      </c>
      <c r="B162" s="28">
        <v>72</v>
      </c>
      <c r="C162" s="28">
        <v>29.333333333333332</v>
      </c>
      <c r="D162" s="28">
        <v>30</v>
      </c>
      <c r="E162" s="28">
        <f t="shared" si="12"/>
        <v>0.9777777777777777</v>
      </c>
      <c r="F162" s="28">
        <f t="shared" si="13"/>
        <v>1.2068127469384917</v>
      </c>
      <c r="G162" s="25">
        <f t="shared" si="14"/>
        <v>0.0524570170984492</v>
      </c>
    </row>
    <row r="163" spans="1:7" ht="15">
      <c r="A163" s="28">
        <v>153</v>
      </c>
      <c r="B163" s="28">
        <v>73</v>
      </c>
      <c r="C163" s="28">
        <v>35.26666666666667</v>
      </c>
      <c r="D163" s="28">
        <v>30</v>
      </c>
      <c r="E163" s="28">
        <f t="shared" si="12"/>
        <v>1.1755555555555557</v>
      </c>
      <c r="F163" s="28">
        <f t="shared" si="13"/>
        <v>1.1940692277463025</v>
      </c>
      <c r="G163" s="25">
        <f t="shared" si="14"/>
        <v>0.00034275605798643303</v>
      </c>
    </row>
    <row r="164" spans="1:7" ht="15">
      <c r="A164" s="28">
        <v>154</v>
      </c>
      <c r="B164" s="28">
        <v>73</v>
      </c>
      <c r="C164" s="28">
        <v>37</v>
      </c>
      <c r="D164" s="28">
        <v>30</v>
      </c>
      <c r="E164" s="28">
        <f t="shared" si="12"/>
        <v>1.2333333333333334</v>
      </c>
      <c r="F164" s="28">
        <f t="shared" si="13"/>
        <v>1.1940692277463025</v>
      </c>
      <c r="G164" s="25">
        <f t="shared" si="14"/>
        <v>0.0015416699875495082</v>
      </c>
    </row>
    <row r="165" spans="1:7" ht="15">
      <c r="A165" s="28">
        <v>155</v>
      </c>
      <c r="B165" s="28">
        <v>73</v>
      </c>
      <c r="C165" s="28">
        <v>41.666666666666664</v>
      </c>
      <c r="D165" s="28">
        <v>30</v>
      </c>
      <c r="E165" s="28">
        <f t="shared" si="12"/>
        <v>1.3888888888888888</v>
      </c>
      <c r="F165" s="28">
        <f t="shared" si="13"/>
        <v>1.1940692277463025</v>
      </c>
      <c r="G165" s="25">
        <f t="shared" si="14"/>
        <v>0.03795470036771215</v>
      </c>
    </row>
    <row r="166" spans="1:7" ht="15">
      <c r="A166" s="28">
        <v>156</v>
      </c>
      <c r="B166" s="28">
        <v>73</v>
      </c>
      <c r="C166" s="28">
        <v>38</v>
      </c>
      <c r="D166" s="28">
        <v>30</v>
      </c>
      <c r="E166" s="28">
        <f t="shared" si="12"/>
        <v>1.2666666666666666</v>
      </c>
      <c r="F166" s="28">
        <f t="shared" si="13"/>
        <v>1.1940692277463025</v>
      </c>
      <c r="G166" s="25">
        <f t="shared" si="14"/>
        <v>0.0052703881377959925</v>
      </c>
    </row>
    <row r="167" spans="1:7" ht="15">
      <c r="A167" s="28">
        <v>157</v>
      </c>
      <c r="B167" s="28">
        <v>74</v>
      </c>
      <c r="C167" s="28">
        <v>36.333333333333336</v>
      </c>
      <c r="D167" s="28">
        <v>30</v>
      </c>
      <c r="E167" s="28">
        <f t="shared" si="12"/>
        <v>1.2111111111111112</v>
      </c>
      <c r="F167" s="28">
        <f t="shared" si="13"/>
        <v>1.1815920304712095</v>
      </c>
      <c r="G167" s="25">
        <f t="shared" si="14"/>
        <v>0.0008713761218250204</v>
      </c>
    </row>
    <row r="168" spans="1:7" ht="15">
      <c r="A168" s="28">
        <v>158</v>
      </c>
      <c r="B168" s="28">
        <v>76</v>
      </c>
      <c r="C168" s="28">
        <v>41.333333333333336</v>
      </c>
      <c r="D168" s="28">
        <v>30</v>
      </c>
      <c r="E168" s="28">
        <f t="shared" si="12"/>
        <v>1.3777777777777778</v>
      </c>
      <c r="F168" s="28">
        <f t="shared" si="13"/>
        <v>1.1574038907285318</v>
      </c>
      <c r="G168" s="25">
        <f t="shared" si="14"/>
        <v>0.04856465009319383</v>
      </c>
    </row>
    <row r="169" spans="1:7" ht="15">
      <c r="A169" s="28">
        <v>159</v>
      </c>
      <c r="B169" s="28">
        <v>76.5</v>
      </c>
      <c r="C169" s="28">
        <v>32</v>
      </c>
      <c r="D169" s="28">
        <v>30</v>
      </c>
      <c r="E169" s="28">
        <f t="shared" si="12"/>
        <v>1.0666666666666667</v>
      </c>
      <c r="F169" s="28">
        <f t="shared" si="13"/>
        <v>1.1515108025287784</v>
      </c>
      <c r="G169" s="25">
        <f t="shared" si="14"/>
        <v>0.007198527390188469</v>
      </c>
    </row>
    <row r="170" spans="1:7" ht="15">
      <c r="A170" s="28">
        <v>160</v>
      </c>
      <c r="B170" s="28">
        <v>76.7</v>
      </c>
      <c r="C170" s="28">
        <v>34</v>
      </c>
      <c r="D170" s="28">
        <v>30</v>
      </c>
      <c r="E170" s="28">
        <f t="shared" si="12"/>
        <v>1.1333333333333333</v>
      </c>
      <c r="F170" s="28">
        <f t="shared" si="13"/>
        <v>1.149170336179255</v>
      </c>
      <c r="G170" s="25">
        <f t="shared" si="14"/>
        <v>0.00025081065914172885</v>
      </c>
    </row>
    <row r="171" spans="1:7" ht="15">
      <c r="A171" s="28">
        <v>161</v>
      </c>
      <c r="B171" s="28">
        <v>77</v>
      </c>
      <c r="C171" s="28">
        <v>25.333333333333332</v>
      </c>
      <c r="D171" s="28">
        <v>30</v>
      </c>
      <c r="E171" s="28">
        <f aca="true" t="shared" si="15" ref="E171:E202">C171/D171</f>
        <v>0.8444444444444444</v>
      </c>
      <c r="F171" s="28">
        <f aca="true" t="shared" si="16" ref="F171:F202">1/($C$3*B171+$C$4)</f>
        <v>1.1456774213327552</v>
      </c>
      <c r="G171" s="25">
        <f t="shared" si="14"/>
        <v>0.09074130636499356</v>
      </c>
    </row>
    <row r="172" spans="1:7" ht="15">
      <c r="A172" s="28">
        <v>162</v>
      </c>
      <c r="B172" s="28">
        <v>77</v>
      </c>
      <c r="C172" s="28">
        <v>40</v>
      </c>
      <c r="D172" s="28">
        <v>30</v>
      </c>
      <c r="E172" s="28">
        <f t="shared" si="15"/>
        <v>1.3333333333333333</v>
      </c>
      <c r="F172" s="28">
        <f t="shared" si="16"/>
        <v>1.1456774213327552</v>
      </c>
      <c r="G172" s="25">
        <f t="shared" si="14"/>
        <v>0.0352147413087687</v>
      </c>
    </row>
    <row r="173" spans="1:7" ht="15">
      <c r="A173" s="28">
        <v>163</v>
      </c>
      <c r="B173" s="28">
        <v>77</v>
      </c>
      <c r="C173" s="28">
        <v>35</v>
      </c>
      <c r="D173" s="28">
        <v>30</v>
      </c>
      <c r="E173" s="28">
        <f t="shared" si="15"/>
        <v>1.1666666666666667</v>
      </c>
      <c r="F173" s="28">
        <f t="shared" si="16"/>
        <v>1.1456774213327552</v>
      </c>
      <c r="G173" s="25">
        <f t="shared" si="14"/>
        <v>0.00044054841968712796</v>
      </c>
    </row>
    <row r="174" spans="1:7" ht="15">
      <c r="A174" s="28">
        <v>164</v>
      </c>
      <c r="B174" s="28">
        <v>77</v>
      </c>
      <c r="C174" s="28">
        <v>33</v>
      </c>
      <c r="D174" s="28">
        <v>30</v>
      </c>
      <c r="E174" s="28">
        <f t="shared" si="15"/>
        <v>1.1</v>
      </c>
      <c r="F174" s="28">
        <f t="shared" si="16"/>
        <v>1.1456774213327552</v>
      </c>
      <c r="G174" s="25">
        <f t="shared" si="14"/>
        <v>0.0020864268196100306</v>
      </c>
    </row>
    <row r="175" spans="1:7" ht="15">
      <c r="A175" s="28">
        <v>165</v>
      </c>
      <c r="B175" s="28">
        <v>77</v>
      </c>
      <c r="C175" s="28">
        <v>35</v>
      </c>
      <c r="D175" s="28">
        <v>30</v>
      </c>
      <c r="E175" s="28">
        <f t="shared" si="15"/>
        <v>1.1666666666666667</v>
      </c>
      <c r="F175" s="28">
        <f t="shared" si="16"/>
        <v>1.1456774213327552</v>
      </c>
      <c r="G175" s="25">
        <f t="shared" si="14"/>
        <v>0.00044054841968712796</v>
      </c>
    </row>
    <row r="176" spans="1:7" ht="15">
      <c r="A176" s="28">
        <v>166</v>
      </c>
      <c r="B176" s="28">
        <v>77.5</v>
      </c>
      <c r="C176" s="28">
        <v>31.666666666666668</v>
      </c>
      <c r="D176" s="28">
        <v>30</v>
      </c>
      <c r="E176" s="28">
        <f t="shared" si="15"/>
        <v>1.0555555555555556</v>
      </c>
      <c r="F176" s="28">
        <f t="shared" si="16"/>
        <v>1.1399028443138413</v>
      </c>
      <c r="G176" s="25">
        <f t="shared" si="14"/>
        <v>0.007114465120873626</v>
      </c>
    </row>
    <row r="177" spans="1:7" ht="15">
      <c r="A177" s="28">
        <v>167</v>
      </c>
      <c r="B177" s="28">
        <v>78</v>
      </c>
      <c r="C177" s="28">
        <v>30.833333333333332</v>
      </c>
      <c r="D177" s="28">
        <v>30</v>
      </c>
      <c r="E177" s="28">
        <f t="shared" si="15"/>
        <v>1.0277777777777777</v>
      </c>
      <c r="F177" s="28">
        <f t="shared" si="16"/>
        <v>1.1341861867562602</v>
      </c>
      <c r="G177" s="25">
        <f t="shared" si="14"/>
        <v>0.01132274950133199</v>
      </c>
    </row>
    <row r="178" spans="1:7" ht="15">
      <c r="A178" s="28">
        <v>168</v>
      </c>
      <c r="B178" s="28">
        <v>78</v>
      </c>
      <c r="C178" s="28">
        <v>24.666666666666668</v>
      </c>
      <c r="D178" s="28">
        <v>30</v>
      </c>
      <c r="E178" s="28">
        <f t="shared" si="15"/>
        <v>0.8222222222222223</v>
      </c>
      <c r="F178" s="28">
        <f t="shared" si="16"/>
        <v>1.1341861867562602</v>
      </c>
      <c r="G178" s="25">
        <f t="shared" si="14"/>
        <v>0.09732151516779443</v>
      </c>
    </row>
    <row r="179" spans="1:7" ht="15">
      <c r="A179" s="28">
        <v>169</v>
      </c>
      <c r="B179" s="28">
        <v>78</v>
      </c>
      <c r="C179" s="28">
        <v>34.333333333333336</v>
      </c>
      <c r="D179" s="28">
        <v>30</v>
      </c>
      <c r="E179" s="28">
        <f t="shared" si="15"/>
        <v>1.1444444444444446</v>
      </c>
      <c r="F179" s="28">
        <f t="shared" si="16"/>
        <v>1.1341861867562602</v>
      </c>
      <c r="G179" s="25">
        <f t="shared" si="14"/>
        <v>0.0001052318507971953</v>
      </c>
    </row>
    <row r="180" spans="1:7" ht="15">
      <c r="A180" s="28">
        <v>170</v>
      </c>
      <c r="B180" s="28">
        <v>80</v>
      </c>
      <c r="C180" s="28">
        <v>33.333333333333336</v>
      </c>
      <c r="D180" s="28">
        <v>30</v>
      </c>
      <c r="E180" s="28">
        <f t="shared" si="15"/>
        <v>1.1111111111111112</v>
      </c>
      <c r="F180" s="28">
        <f t="shared" si="16"/>
        <v>1.1118816657719395</v>
      </c>
      <c r="G180" s="25">
        <f t="shared" si="14"/>
        <v>5.937544853242401E-07</v>
      </c>
    </row>
    <row r="181" spans="1:7" ht="15">
      <c r="A181" s="28">
        <v>171</v>
      </c>
      <c r="B181" s="28">
        <v>81</v>
      </c>
      <c r="C181" s="28">
        <v>40.933333333333344</v>
      </c>
      <c r="D181" s="28">
        <v>30</v>
      </c>
      <c r="E181" s="28">
        <f t="shared" si="15"/>
        <v>1.3644444444444448</v>
      </c>
      <c r="F181" s="28">
        <f t="shared" si="16"/>
        <v>1.101055176883056</v>
      </c>
      <c r="G181" s="25">
        <f t="shared" si="14"/>
        <v>0.0693739062665248</v>
      </c>
    </row>
    <row r="182" spans="1:7" ht="15">
      <c r="A182" s="28">
        <v>172</v>
      </c>
      <c r="B182" s="28">
        <v>81</v>
      </c>
      <c r="C182" s="28">
        <v>26.666666666666668</v>
      </c>
      <c r="D182" s="28">
        <v>30</v>
      </c>
      <c r="E182" s="28">
        <f t="shared" si="15"/>
        <v>0.888888888888889</v>
      </c>
      <c r="F182" s="28">
        <f t="shared" si="16"/>
        <v>1.101055176883056</v>
      </c>
      <c r="G182" s="25">
        <f t="shared" si="14"/>
        <v>0.04501453376122387</v>
      </c>
    </row>
    <row r="183" spans="1:7" ht="15">
      <c r="A183" s="28">
        <v>173</v>
      </c>
      <c r="B183" s="28">
        <v>83</v>
      </c>
      <c r="C183" s="28">
        <v>37</v>
      </c>
      <c r="D183" s="28">
        <v>30</v>
      </c>
      <c r="E183" s="28">
        <f t="shared" si="15"/>
        <v>1.2333333333333334</v>
      </c>
      <c r="F183" s="28">
        <f t="shared" si="16"/>
        <v>1.0800226275800335</v>
      </c>
      <c r="G183" s="25">
        <f t="shared" si="14"/>
        <v>0.02350417249857489</v>
      </c>
    </row>
    <row r="184" spans="1:7" ht="15">
      <c r="A184" s="28">
        <v>174</v>
      </c>
      <c r="B184" s="28">
        <v>83</v>
      </c>
      <c r="C184" s="28">
        <v>28</v>
      </c>
      <c r="D184" s="28">
        <v>30</v>
      </c>
      <c r="E184" s="28">
        <f t="shared" si="15"/>
        <v>0.9333333333333333</v>
      </c>
      <c r="F184" s="28">
        <f t="shared" si="16"/>
        <v>1.0800226275800335</v>
      </c>
      <c r="G184" s="25">
        <f t="shared" si="14"/>
        <v>0.021517749046594987</v>
      </c>
    </row>
    <row r="185" spans="1:7" ht="15">
      <c r="A185" s="28">
        <v>175</v>
      </c>
      <c r="B185" s="28">
        <v>85</v>
      </c>
      <c r="C185" s="28">
        <v>29</v>
      </c>
      <c r="D185" s="28">
        <v>30</v>
      </c>
      <c r="E185" s="28">
        <f t="shared" si="15"/>
        <v>0.9666666666666667</v>
      </c>
      <c r="F185" s="28">
        <f t="shared" si="16"/>
        <v>1.0597785516197993</v>
      </c>
      <c r="G185" s="25">
        <f t="shared" si="14"/>
        <v>0.008669823119525402</v>
      </c>
    </row>
    <row r="186" spans="1:7" ht="15">
      <c r="A186" s="28">
        <v>176</v>
      </c>
      <c r="B186" s="28">
        <v>89</v>
      </c>
      <c r="C186" s="28">
        <v>26</v>
      </c>
      <c r="D186" s="28">
        <v>30</v>
      </c>
      <c r="E186" s="28">
        <f t="shared" si="15"/>
        <v>0.8666666666666667</v>
      </c>
      <c r="F186" s="28">
        <f t="shared" si="16"/>
        <v>1.0214848771768246</v>
      </c>
      <c r="G186" s="25">
        <f t="shared" si="14"/>
        <v>0.023968678305567558</v>
      </c>
    </row>
    <row r="187" spans="1:7" ht="15">
      <c r="A187" s="28">
        <v>177</v>
      </c>
      <c r="B187" s="28">
        <v>91</v>
      </c>
      <c r="C187" s="28">
        <v>29</v>
      </c>
      <c r="D187" s="28">
        <v>30</v>
      </c>
      <c r="E187" s="28">
        <f t="shared" si="15"/>
        <v>0.9666666666666667</v>
      </c>
      <c r="F187" s="28">
        <f t="shared" si="16"/>
        <v>1.0033573913749376</v>
      </c>
      <c r="G187" s="25">
        <f t="shared" si="14"/>
        <v>0.0013462092796181243</v>
      </c>
    </row>
    <row r="188" spans="1:7" ht="15">
      <c r="A188" s="28">
        <v>178</v>
      </c>
      <c r="B188" s="28">
        <v>92</v>
      </c>
      <c r="C188" s="28">
        <v>28.666666666666668</v>
      </c>
      <c r="D188" s="28">
        <v>30</v>
      </c>
      <c r="E188" s="28">
        <f t="shared" si="15"/>
        <v>0.9555555555555556</v>
      </c>
      <c r="F188" s="28">
        <f t="shared" si="16"/>
        <v>0.9945327971190184</v>
      </c>
      <c r="G188" s="25">
        <f t="shared" si="14"/>
        <v>0.0015192253598965341</v>
      </c>
    </row>
    <row r="189" spans="1:7" ht="15">
      <c r="A189" s="28">
        <v>179</v>
      </c>
      <c r="B189" s="28">
        <v>65</v>
      </c>
      <c r="C189" s="28">
        <v>32.666666666666664</v>
      </c>
      <c r="D189" s="28">
        <v>30</v>
      </c>
      <c r="E189" s="28">
        <f t="shared" si="15"/>
        <v>1.0888888888888888</v>
      </c>
      <c r="F189" s="28">
        <f t="shared" si="16"/>
        <v>1.3042484783909323</v>
      </c>
      <c r="G189" s="25">
        <f t="shared" si="14"/>
        <v>0.04637975279048868</v>
      </c>
    </row>
    <row r="190" spans="1:7" ht="15">
      <c r="A190" s="28">
        <v>180</v>
      </c>
      <c r="B190" s="28">
        <v>71</v>
      </c>
      <c r="C190" s="28">
        <v>29.666666666666668</v>
      </c>
      <c r="D190" s="28">
        <v>30</v>
      </c>
      <c r="E190" s="28">
        <f t="shared" si="15"/>
        <v>0.9888888888888889</v>
      </c>
      <c r="F190" s="28">
        <f t="shared" si="16"/>
        <v>1.219831206869253</v>
      </c>
      <c r="G190" s="25">
        <f t="shared" si="14"/>
        <v>0.053334354234143566</v>
      </c>
    </row>
    <row r="191" spans="1:7" ht="15">
      <c r="A191" s="28">
        <v>181</v>
      </c>
      <c r="B191" s="28">
        <v>75</v>
      </c>
      <c r="C191" s="28">
        <v>26.666666666666668</v>
      </c>
      <c r="D191" s="28">
        <v>30</v>
      </c>
      <c r="E191" s="28">
        <f t="shared" si="15"/>
        <v>0.888888888888889</v>
      </c>
      <c r="F191" s="28">
        <f t="shared" si="16"/>
        <v>1.1693728928092626</v>
      </c>
      <c r="G191" s="25">
        <f t="shared" si="14"/>
        <v>0.07867127645520418</v>
      </c>
    </row>
    <row r="192" spans="1:7" ht="15">
      <c r="A192" s="28">
        <v>182</v>
      </c>
      <c r="B192" s="28">
        <v>42</v>
      </c>
      <c r="C192" s="28">
        <v>37</v>
      </c>
      <c r="D192" s="28">
        <v>30</v>
      </c>
      <c r="E192" s="28">
        <f t="shared" si="15"/>
        <v>1.2333333333333334</v>
      </c>
      <c r="F192" s="28">
        <f t="shared" si="16"/>
        <v>1.7751693627268332</v>
      </c>
      <c r="G192" s="25">
        <f>(E192-F192)^2</f>
        <v>0.29358628274891363</v>
      </c>
    </row>
    <row r="193" spans="1:7" ht="15">
      <c r="A193" s="28">
        <v>183</v>
      </c>
      <c r="B193" s="28">
        <v>58</v>
      </c>
      <c r="C193" s="28">
        <v>28.333333333333332</v>
      </c>
      <c r="D193" s="28">
        <v>30</v>
      </c>
      <c r="E193" s="28">
        <f t="shared" si="15"/>
        <v>0.9444444444444444</v>
      </c>
      <c r="F193" s="28">
        <f t="shared" si="16"/>
        <v>1.4187996208013194</v>
      </c>
      <c r="G193" s="25">
        <f t="shared" si="14"/>
        <v>0.22501283333656194</v>
      </c>
    </row>
    <row r="194" spans="1:7" ht="15">
      <c r="A194" s="28">
        <v>184</v>
      </c>
      <c r="B194" s="28">
        <v>51</v>
      </c>
      <c r="C194" s="28">
        <v>48</v>
      </c>
      <c r="D194" s="28">
        <v>30</v>
      </c>
      <c r="E194" s="28">
        <f t="shared" si="15"/>
        <v>1.6</v>
      </c>
      <c r="F194" s="28">
        <f t="shared" si="16"/>
        <v>1.5554100951622312</v>
      </c>
      <c r="G194" s="25">
        <f t="shared" si="14"/>
        <v>0.0019882596134412883</v>
      </c>
    </row>
    <row r="195" spans="1:7" ht="15">
      <c r="A195" s="28">
        <v>185</v>
      </c>
      <c r="B195" s="28">
        <v>52</v>
      </c>
      <c r="C195" s="28">
        <v>43.666666666666664</v>
      </c>
      <c r="D195" s="28">
        <v>30</v>
      </c>
      <c r="E195" s="28">
        <f t="shared" si="15"/>
        <v>1.4555555555555555</v>
      </c>
      <c r="F195" s="28">
        <f t="shared" si="16"/>
        <v>1.5343055138181314</v>
      </c>
      <c r="G195" s="25">
        <f t="shared" si="14"/>
        <v>0.006201555926357448</v>
      </c>
    </row>
    <row r="196" spans="1:7" ht="15">
      <c r="A196" s="28">
        <v>186</v>
      </c>
      <c r="B196" s="28">
        <v>42</v>
      </c>
      <c r="C196" s="28">
        <v>32</v>
      </c>
      <c r="D196" s="28">
        <v>30</v>
      </c>
      <c r="E196" s="28">
        <f t="shared" si="15"/>
        <v>1.0666666666666667</v>
      </c>
      <c r="F196" s="28">
        <f t="shared" si="16"/>
        <v>1.7751693627268332</v>
      </c>
      <c r="G196" s="25">
        <f t="shared" si="14"/>
        <v>0.5019760703245247</v>
      </c>
    </row>
    <row r="197" spans="1:7" ht="15">
      <c r="A197" s="28">
        <v>187</v>
      </c>
      <c r="B197" s="28">
        <v>47</v>
      </c>
      <c r="C197" s="28">
        <v>46.333333333333336</v>
      </c>
      <c r="D197" s="28">
        <v>30</v>
      </c>
      <c r="E197" s="28">
        <f t="shared" si="15"/>
        <v>1.5444444444444445</v>
      </c>
      <c r="F197" s="28">
        <f t="shared" si="16"/>
        <v>1.645972393080225</v>
      </c>
      <c r="G197" s="25">
        <f t="shared" si="14"/>
        <v>0.010307924354189688</v>
      </c>
    </row>
    <row r="198" spans="1:7" ht="15">
      <c r="A198" s="28">
        <v>188</v>
      </c>
      <c r="B198" s="28">
        <v>45</v>
      </c>
      <c r="C198" s="28">
        <v>45</v>
      </c>
      <c r="D198" s="28">
        <v>30</v>
      </c>
      <c r="E198" s="28">
        <f t="shared" si="15"/>
        <v>1.5</v>
      </c>
      <c r="F198" s="28">
        <f t="shared" si="16"/>
        <v>1.695326801722513</v>
      </c>
      <c r="G198" s="25">
        <f t="shared" si="14"/>
        <v>0.03815255947114588</v>
      </c>
    </row>
    <row r="199" spans="1:7" ht="15">
      <c r="A199" s="28">
        <v>189</v>
      </c>
      <c r="B199" s="28">
        <v>59.8</v>
      </c>
      <c r="C199" s="28">
        <v>48</v>
      </c>
      <c r="D199" s="28">
        <v>30</v>
      </c>
      <c r="E199" s="28">
        <f t="shared" si="15"/>
        <v>1.6</v>
      </c>
      <c r="F199" s="28">
        <f t="shared" si="16"/>
        <v>1.38746421368955</v>
      </c>
      <c r="G199" s="25">
        <f t="shared" si="14"/>
        <v>0.045171460462601266</v>
      </c>
    </row>
    <row r="200" spans="1:7" ht="15">
      <c r="A200" s="28">
        <v>190</v>
      </c>
      <c r="B200" s="28">
        <v>53</v>
      </c>
      <c r="C200" s="28">
        <v>54.333333333333336</v>
      </c>
      <c r="D200" s="28">
        <v>30</v>
      </c>
      <c r="E200" s="28">
        <f t="shared" si="15"/>
        <v>1.8111111111111111</v>
      </c>
      <c r="F200" s="28">
        <f t="shared" si="16"/>
        <v>1.5137659806278447</v>
      </c>
      <c r="G200" s="25">
        <f t="shared" si="14"/>
        <v>0.0884141266221107</v>
      </c>
    </row>
    <row r="201" spans="1:7" ht="15">
      <c r="A201" s="28">
        <v>191</v>
      </c>
      <c r="B201" s="28">
        <v>54</v>
      </c>
      <c r="C201" s="28">
        <v>41.666666666666664</v>
      </c>
      <c r="D201" s="28">
        <v>30</v>
      </c>
      <c r="E201" s="28">
        <f t="shared" si="15"/>
        <v>1.3888888888888888</v>
      </c>
      <c r="F201" s="28">
        <f t="shared" si="16"/>
        <v>1.4937691027001987</v>
      </c>
      <c r="G201" s="25">
        <f t="shared" si="14"/>
        <v>0.01099985924910607</v>
      </c>
    </row>
    <row r="202" spans="1:7" ht="15">
      <c r="A202" s="28">
        <v>192</v>
      </c>
      <c r="B202" s="28">
        <v>40</v>
      </c>
      <c r="C202" s="28">
        <v>54.666666666666664</v>
      </c>
      <c r="D202" s="28">
        <v>30</v>
      </c>
      <c r="E202" s="28">
        <f t="shared" si="15"/>
        <v>1.8222222222222222</v>
      </c>
      <c r="F202" s="28">
        <f t="shared" si="16"/>
        <v>1.8327112111097557</v>
      </c>
      <c r="G202" s="25">
        <f t="shared" si="14"/>
        <v>0.00011001888788280058</v>
      </c>
    </row>
    <row r="203" spans="1:7" ht="15">
      <c r="A203" s="28">
        <v>193</v>
      </c>
      <c r="B203" s="28">
        <v>55</v>
      </c>
      <c r="C203" s="28">
        <v>48</v>
      </c>
      <c r="D203" s="28">
        <v>30</v>
      </c>
      <c r="E203" s="28">
        <f aca="true" t="shared" si="17" ref="E203:E210">C203/D203</f>
        <v>1.6</v>
      </c>
      <c r="F203" s="28">
        <f aca="true" t="shared" si="18" ref="F203:F210">1/($C$3*B203+$C$4)</f>
        <v>1.4742936549592631</v>
      </c>
      <c r="G203" s="25">
        <f t="shared" si="14"/>
        <v>0.015802085183500816</v>
      </c>
    </row>
    <row r="204" spans="1:7" ht="15">
      <c r="A204" s="28">
        <v>194</v>
      </c>
      <c r="B204" s="28">
        <v>61</v>
      </c>
      <c r="C204" s="28">
        <v>39</v>
      </c>
      <c r="D204" s="28">
        <v>30</v>
      </c>
      <c r="E204" s="28">
        <f t="shared" si="17"/>
        <v>1.3</v>
      </c>
      <c r="F204" s="28">
        <f t="shared" si="18"/>
        <v>1.3673317503378952</v>
      </c>
      <c r="G204" s="25">
        <f aca="true" t="shared" si="19" ref="G204:G210">(E204-F204)^2</f>
        <v>0.004533564603564647</v>
      </c>
    </row>
    <row r="205" spans="1:7" ht="15">
      <c r="A205" s="28">
        <v>195</v>
      </c>
      <c r="B205" s="28">
        <v>51</v>
      </c>
      <c r="C205" s="28">
        <v>50.333333333333336</v>
      </c>
      <c r="D205" s="28">
        <v>30</v>
      </c>
      <c r="E205" s="28">
        <f t="shared" si="17"/>
        <v>1.6777777777777778</v>
      </c>
      <c r="F205" s="28">
        <f t="shared" si="18"/>
        <v>1.5554100951622312</v>
      </c>
      <c r="G205" s="25">
        <f t="shared" si="19"/>
        <v>0.014973849748699157</v>
      </c>
    </row>
    <row r="206" spans="1:7" ht="15">
      <c r="A206" s="28">
        <v>196</v>
      </c>
      <c r="B206" s="28">
        <v>29</v>
      </c>
      <c r="C206" s="28">
        <v>70.66666666666667</v>
      </c>
      <c r="D206" s="28">
        <v>30</v>
      </c>
      <c r="E206" s="28">
        <f t="shared" si="17"/>
        <v>2.3555555555555556</v>
      </c>
      <c r="F206" s="28">
        <f t="shared" si="18"/>
        <v>2.2303399519410183</v>
      </c>
      <c r="G206" s="25">
        <f t="shared" si="19"/>
        <v>0.01567894738855293</v>
      </c>
    </row>
    <row r="207" spans="1:7" ht="15">
      <c r="A207" s="28">
        <v>197</v>
      </c>
      <c r="B207" s="28">
        <v>47</v>
      </c>
      <c r="C207" s="28">
        <v>49.666666666666664</v>
      </c>
      <c r="D207" s="28">
        <v>30</v>
      </c>
      <c r="E207" s="28">
        <f t="shared" si="17"/>
        <v>1.6555555555555554</v>
      </c>
      <c r="F207" s="28">
        <f t="shared" si="18"/>
        <v>1.645972393080225</v>
      </c>
      <c r="G207" s="25">
        <f t="shared" si="19"/>
        <v>9.183700302858107E-05</v>
      </c>
    </row>
    <row r="208" spans="1:7" ht="15">
      <c r="A208" s="28">
        <v>198</v>
      </c>
      <c r="B208" s="28">
        <v>49</v>
      </c>
      <c r="C208" s="28">
        <v>57.666666666666664</v>
      </c>
      <c r="D208" s="28">
        <v>30</v>
      </c>
      <c r="E208" s="28">
        <f t="shared" si="17"/>
        <v>1.922222222222222</v>
      </c>
      <c r="F208" s="28">
        <f t="shared" si="18"/>
        <v>1.5994103084888398</v>
      </c>
      <c r="G208" s="25">
        <f t="shared" si="19"/>
        <v>0.10420753164820862</v>
      </c>
    </row>
    <row r="209" spans="1:7" ht="15">
      <c r="A209" s="28">
        <v>199</v>
      </c>
      <c r="B209" s="28">
        <v>39</v>
      </c>
      <c r="C209" s="28">
        <v>53.333333333333336</v>
      </c>
      <c r="D209" s="28">
        <v>30</v>
      </c>
      <c r="E209" s="28">
        <f t="shared" si="17"/>
        <v>1.777777777777778</v>
      </c>
      <c r="F209" s="28">
        <f t="shared" si="18"/>
        <v>1.8629040892961914</v>
      </c>
      <c r="G209" s="25">
        <f t="shared" si="19"/>
        <v>0.007246488912729987</v>
      </c>
    </row>
    <row r="210" spans="1:7" ht="15.75" thickBot="1">
      <c r="A210" s="29">
        <v>200</v>
      </c>
      <c r="B210" s="29">
        <v>43</v>
      </c>
      <c r="C210" s="29">
        <v>56</v>
      </c>
      <c r="D210" s="29">
        <v>30</v>
      </c>
      <c r="E210" s="29">
        <f t="shared" si="17"/>
        <v>1.8666666666666667</v>
      </c>
      <c r="F210" s="29">
        <f t="shared" si="18"/>
        <v>1.747732482085616</v>
      </c>
      <c r="G210" s="26">
        <f t="shared" si="19"/>
        <v>0.014145340261959453</v>
      </c>
    </row>
  </sheetData>
  <sheetProtection/>
  <mergeCells count="4">
    <mergeCell ref="C1:M1"/>
    <mergeCell ref="B8:D9"/>
    <mergeCell ref="E8:G9"/>
    <mergeCell ref="P10:Q10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ともきょん</dc:creator>
  <cp:keywords/>
  <dc:description/>
  <cp:lastModifiedBy>iiik7</cp:lastModifiedBy>
  <dcterms:created xsi:type="dcterms:W3CDTF">2014-05-31T07:06:49Z</dcterms:created>
  <dcterms:modified xsi:type="dcterms:W3CDTF">2019-11-14T05:34:53Z</dcterms:modified>
  <cp:category/>
  <cp:version/>
  <cp:contentType/>
  <cp:contentStatus/>
</cp:coreProperties>
</file>